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атистика 2018\Основные данные\на сайт\"/>
    </mc:Choice>
  </mc:AlternateContent>
  <bookViews>
    <workbookView xWindow="480" yWindow="135" windowWidth="18015" windowHeight="10935" firstSheet="16" activeTab="22"/>
  </bookViews>
  <sheets>
    <sheet name="Тит.л." sheetId="25" r:id="rId1"/>
    <sheet name="Оглавление" sheetId="22" r:id="rId2"/>
    <sheet name="Табл1+" sheetId="1" r:id="rId3"/>
    <sheet name="Табл2+" sheetId="2" r:id="rId4"/>
    <sheet name="Табл3+" sheetId="3" r:id="rId5"/>
    <sheet name="Табл4+" sheetId="4" r:id="rId6"/>
    <sheet name="Табл5+" sheetId="5" r:id="rId7"/>
    <sheet name="Табл6+" sheetId="6" r:id="rId8"/>
    <sheet name="Табл7+" sheetId="7" r:id="rId9"/>
    <sheet name="Табл8+" sheetId="8" r:id="rId10"/>
    <sheet name="Табл9+" sheetId="9" r:id="rId11"/>
    <sheet name="Табл10+" sheetId="10" r:id="rId12"/>
    <sheet name="Табл11+" sheetId="11" r:id="rId13"/>
    <sheet name="Табл12+" sheetId="12" r:id="rId14"/>
    <sheet name="Табл13+" sheetId="13" r:id="rId15"/>
    <sheet name="Табл14+" sheetId="14" r:id="rId16"/>
    <sheet name="Табл15+" sheetId="15" r:id="rId17"/>
    <sheet name="Табл16+" sheetId="16" r:id="rId18"/>
    <sheet name="Табл17+" sheetId="17" r:id="rId19"/>
    <sheet name="Табл18+" sheetId="18" r:id="rId20"/>
    <sheet name="Табл19+" sheetId="19" r:id="rId21"/>
    <sheet name="Табл20+" sheetId="20" r:id="rId22"/>
    <sheet name="Табл21+" sheetId="23" r:id="rId23"/>
    <sheet name="Лист1" sheetId="26" r:id="rId24"/>
  </sheets>
  <definedNames>
    <definedName name="_xlnm.Print_Area" localSheetId="2">'Табл1+'!$A$1:$E$38</definedName>
    <definedName name="_xlnm.Print_Area" localSheetId="11">'Табл10+'!$A$1:$H$38</definedName>
    <definedName name="_xlnm.Print_Area" localSheetId="12">'Табл11+'!$A$1:$N$39</definedName>
    <definedName name="_xlnm.Print_Area" localSheetId="13">'Табл12+'!$A$1:$E$39</definedName>
    <definedName name="_xlnm.Print_Area" localSheetId="14">'Табл13+'!$A$1:$H$38</definedName>
    <definedName name="_xlnm.Print_Area" localSheetId="15">'Табл14+'!$A$1:$J$39</definedName>
    <definedName name="_xlnm.Print_Area" localSheetId="16">'Табл15+'!$A$1:$Y$39</definedName>
    <definedName name="_xlnm.Print_Area" localSheetId="17">'Табл16+'!$A$1:$N$40</definedName>
    <definedName name="_xlnm.Print_Area" localSheetId="18">'Табл17+'!$A$1:$F$39</definedName>
    <definedName name="_xlnm.Print_Area" localSheetId="19">'Табл18+'!$A$1:$I$39</definedName>
    <definedName name="_xlnm.Print_Area" localSheetId="20">'Табл19+'!$A$1:$H$39</definedName>
    <definedName name="_xlnm.Print_Area" localSheetId="3">'Табл2+'!$A$1:$G$40</definedName>
    <definedName name="_xlnm.Print_Area" localSheetId="21">'Табл20+'!$A$1:$H$39</definedName>
    <definedName name="_xlnm.Print_Area" localSheetId="22">'Табл21+'!$A$1:$N$40</definedName>
    <definedName name="_xlnm.Print_Area" localSheetId="4">'Табл3+'!$A$1:$J$39</definedName>
    <definedName name="_xlnm.Print_Area" localSheetId="6">'Табл5+'!$A$1:$N$38</definedName>
    <definedName name="_xlnm.Print_Area" localSheetId="7">'Табл6+'!$A$1:$F$40</definedName>
    <definedName name="_xlnm.Print_Area" localSheetId="8">'Табл7+'!$A$1:$E$39</definedName>
    <definedName name="_xlnm.Print_Area" localSheetId="9">'Табл8+'!$A$1:$G$39</definedName>
    <definedName name="_xlnm.Print_Area" localSheetId="10">'Табл9+'!$A$1:$F$40</definedName>
    <definedName name="_xlnm.Print_Area" localSheetId="0">Тит.л.!$A$1:$I$84</definedName>
  </definedNames>
  <calcPr calcId="162913"/>
</workbook>
</file>

<file path=xl/calcChain.xml><?xml version="1.0" encoding="utf-8"?>
<calcChain xmlns="http://schemas.openxmlformats.org/spreadsheetml/2006/main">
  <c r="H5" i="20" l="1"/>
  <c r="H6" i="20" l="1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E38" i="7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C38" i="12"/>
  <c r="E38" i="10"/>
  <c r="F38" i="10"/>
  <c r="G38" i="10"/>
  <c r="H38" i="10"/>
  <c r="D38" i="10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6" i="9"/>
  <c r="C38" i="10"/>
  <c r="C32" i="7"/>
  <c r="C33" i="7"/>
  <c r="C34" i="7"/>
  <c r="C35" i="7"/>
  <c r="C36" i="7"/>
  <c r="C37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D5" i="7"/>
  <c r="C5" i="7"/>
  <c r="D38" i="8"/>
  <c r="D38" i="7" s="1"/>
  <c r="E38" i="8"/>
  <c r="F38" i="8"/>
  <c r="G38" i="8"/>
  <c r="C38" i="8"/>
  <c r="C38" i="7" s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7" i="6"/>
  <c r="C6" i="6"/>
  <c r="E38" i="5"/>
  <c r="E39" i="6"/>
  <c r="G38" i="5"/>
  <c r="I38" i="5"/>
  <c r="K38" i="5"/>
  <c r="M38" i="5"/>
  <c r="C38" i="5"/>
  <c r="C39" i="6"/>
  <c r="G38" i="4"/>
  <c r="C38" i="4"/>
  <c r="D38" i="4"/>
  <c r="E38" i="4"/>
  <c r="F38" i="4"/>
  <c r="F13" i="2"/>
  <c r="F17" i="2"/>
  <c r="F19" i="2"/>
  <c r="F26" i="2"/>
  <c r="F28" i="2"/>
  <c r="F29" i="2"/>
  <c r="F30" i="2"/>
  <c r="D38" i="12"/>
  <c r="J38" i="3"/>
  <c r="H38" i="3"/>
  <c r="G38" i="3"/>
  <c r="E38" i="3"/>
  <c r="D38" i="3"/>
  <c r="C38" i="3"/>
  <c r="G39" i="2"/>
  <c r="E39" i="2"/>
  <c r="F39" i="2"/>
  <c r="D39" i="2"/>
  <c r="C39" i="2"/>
  <c r="E37" i="1"/>
  <c r="E39" i="9"/>
  <c r="H38" i="4"/>
  <c r="I38" i="4"/>
</calcChain>
</file>

<file path=xl/sharedStrings.xml><?xml version="1.0" encoding="utf-8"?>
<sst xmlns="http://schemas.openxmlformats.org/spreadsheetml/2006/main" count="1020" uniqueCount="221">
  <si>
    <t>Таблица 1</t>
  </si>
  <si>
    <t>Район</t>
  </si>
  <si>
    <t>Всего жителей</t>
  </si>
  <si>
    <t>Число книг
(поступления)</t>
  </si>
  <si>
    <t>Александро-Невская ЦБ</t>
  </si>
  <si>
    <t>Ермишинская ЦБ</t>
  </si>
  <si>
    <t>Захаровская ЦБ</t>
  </si>
  <si>
    <t>Кадомская ЦБ</t>
  </si>
  <si>
    <t>Касимовская ЦРБ</t>
  </si>
  <si>
    <t>Клепиковская ЦБ</t>
  </si>
  <si>
    <t>Кораблинская ЦБ</t>
  </si>
  <si>
    <t>Милославская ЦБ</t>
  </si>
  <si>
    <t>Михайловская ЦБ</t>
  </si>
  <si>
    <t>Пителинская ЦБ</t>
  </si>
  <si>
    <t>Пронская ЦБ</t>
  </si>
  <si>
    <t>Путятинская ЦБ</t>
  </si>
  <si>
    <t>Рыбновская ЦБ</t>
  </si>
  <si>
    <t>Ряжская ЦБ</t>
  </si>
  <si>
    <t>Рязанская ЦРБ</t>
  </si>
  <si>
    <t>Сапожковская ЦБ</t>
  </si>
  <si>
    <t>Сараевская ЦБ</t>
  </si>
  <si>
    <t>Сасовская ЦБ</t>
  </si>
  <si>
    <t>Скопинская ЦБ</t>
  </si>
  <si>
    <t>Спасская ЦБ</t>
  </si>
  <si>
    <t>Старожиловская ЦБ</t>
  </si>
  <si>
    <t>Ухоловская ЦБ</t>
  </si>
  <si>
    <t>Чучковская ЦБ</t>
  </si>
  <si>
    <t>Шацкая МБ</t>
  </si>
  <si>
    <t>Шиловская МБ</t>
  </si>
  <si>
    <t>ЦБ г.Сасово</t>
  </si>
  <si>
    <t>ЦГБ г.Касимова</t>
  </si>
  <si>
    <t>ЦБС г.Рязани</t>
  </si>
  <si>
    <t>ЦСДБ г.Рязани</t>
  </si>
  <si>
    <t>РОУНБ им.Горького</t>
  </si>
  <si>
    <t>РОДБ</t>
  </si>
  <si>
    <t>РОСБС</t>
  </si>
  <si>
    <t>Б-ка ДК г. Скопина</t>
  </si>
  <si>
    <t>Итого</t>
  </si>
  <si>
    <t>в т.ч. на селе</t>
  </si>
  <si>
    <t>Число государственных и муниципальных библиотек</t>
  </si>
  <si>
    <t>Таблица 2</t>
  </si>
  <si>
    <t>Библиотеки</t>
  </si>
  <si>
    <t>всего</t>
  </si>
  <si>
    <t>в т.ч.
на селе</t>
  </si>
  <si>
    <t>Библиотечные пункты</t>
  </si>
  <si>
    <t>+/-</t>
  </si>
  <si>
    <t>Материально-техническая база библиотек</t>
  </si>
  <si>
    <t>Таблица 3</t>
  </si>
  <si>
    <t>№ п/п</t>
  </si>
  <si>
    <t>Общее число 
библиотек и 
библиотек 
филиалов на 
конец 
отчетного 
года, ед.</t>
  </si>
  <si>
    <t>Число библиотек, ед.</t>
  </si>
  <si>
    <t>требующих
капитального
ремонта</t>
  </si>
  <si>
    <t>находящихся
в аварийном
состоянии</t>
  </si>
  <si>
    <t>Число б-к, имеющих транспорт. средства
ед.</t>
  </si>
  <si>
    <t>Число 
транспорт
ных 
средств,
ед.</t>
  </si>
  <si>
    <t>Таблица 4</t>
  </si>
  <si>
    <t xml:space="preserve">Число б-к, подключ. к 
Интернет, 
ед. </t>
  </si>
  <si>
    <t>Число библиотек, имеющих собственный Интернет-сайт, WEB-страницу, ед.</t>
  </si>
  <si>
    <t>Создано записей в ЭК за отчетный год
(тыс. экз.)</t>
  </si>
  <si>
    <t xml:space="preserve"> +-</t>
  </si>
  <si>
    <t>Всего</t>
  </si>
  <si>
    <t>В т.ч. 
село</t>
  </si>
  <si>
    <t xml:space="preserve">до 14 лет </t>
  </si>
  <si>
    <t>Процент охвата населения библиотечным обслуживанием</t>
  </si>
  <si>
    <t>Таблица 6</t>
  </si>
  <si>
    <t>На селе</t>
  </si>
  <si>
    <t>Среднее число жителей на 1 библиотеку (тыс.чел.)</t>
  </si>
  <si>
    <t>№
п/п</t>
  </si>
  <si>
    <t>Поступило экземпляров за отчетный год
(тыс. экз.)</t>
  </si>
  <si>
    <t>Выбыло экземпляров за отчетный год
(тыс. экз.)</t>
  </si>
  <si>
    <t>Алекс.-Невская ЦБ</t>
  </si>
  <si>
    <t>Таблица 9</t>
  </si>
  <si>
    <t>4</t>
  </si>
  <si>
    <t>6</t>
  </si>
  <si>
    <t>Посещ. для получ. услуг</t>
  </si>
  <si>
    <t>Посещ. мероприятий</t>
  </si>
  <si>
    <t>Удаленные обращения</t>
  </si>
  <si>
    <t>на селе</t>
  </si>
  <si>
    <t>Ал.-Невская ЦБ</t>
  </si>
  <si>
    <t>Документовыдача                                                                                                                                                                                                                                            Таблица 11</t>
  </si>
  <si>
    <t>Документовыдача на 1 библиотеку (тыс. экз.)</t>
  </si>
  <si>
    <t>Документовыдача всего (тыс.экз.)</t>
  </si>
  <si>
    <t>Выдача в удаленном режиме (тыс. ед.)</t>
  </si>
  <si>
    <t xml:space="preserve">  - +</t>
  </si>
  <si>
    <t>Выдано молодежи до 30 лет</t>
  </si>
  <si>
    <t xml:space="preserve"> Выдано документов молодежи                                                Таблица 12</t>
  </si>
  <si>
    <t>№ 
п/п</t>
  </si>
  <si>
    <t>Выполнено справок</t>
  </si>
  <si>
    <t>Детям (стац.)</t>
  </si>
  <si>
    <t>Молодежи (стац.)</t>
  </si>
  <si>
    <t xml:space="preserve">Итого </t>
  </si>
  <si>
    <t>Таблица 14</t>
  </si>
  <si>
    <t>Обращаемость
(раз)</t>
  </si>
  <si>
    <t>Посещаемость
(раз)</t>
  </si>
  <si>
    <t>Читаемость
(экз)</t>
  </si>
  <si>
    <t>Персонал библиотек</t>
  </si>
  <si>
    <t>Таблица 15</t>
  </si>
  <si>
    <t xml:space="preserve"> + -</t>
  </si>
  <si>
    <t>Штат 2017</t>
  </si>
  <si>
    <t>Всего библ. работников (осн. персонала)</t>
  </si>
  <si>
    <t>Со средним библ. образованием
(чел)</t>
  </si>
  <si>
    <t>% специалистов</t>
  </si>
  <si>
    <t>%</t>
  </si>
  <si>
    <t>до 3 лет</t>
  </si>
  <si>
    <t>% от осн. персонала</t>
  </si>
  <si>
    <t>от 3 до 10 лет</t>
  </si>
  <si>
    <t>свыше 10 лет</t>
  </si>
  <si>
    <t>до 30 лет</t>
  </si>
  <si>
    <t>от 30 до 55 лет</t>
  </si>
  <si>
    <t>55 лет и старше</t>
  </si>
  <si>
    <t>Нагрузка на 1 библиотечного специалиста</t>
  </si>
  <si>
    <t>Таблица 18</t>
  </si>
  <si>
    <t>Поступило всего (тыс. руб)</t>
  </si>
  <si>
    <t>Поступило  из бюджета учредителя (тыс. руб)</t>
  </si>
  <si>
    <t>на 1 б-ку</t>
  </si>
  <si>
    <t>Таблица 20</t>
  </si>
  <si>
    <t>% поступлений от учредителя</t>
  </si>
  <si>
    <t>% расходов на з/плату к общей сумме расходов</t>
  </si>
  <si>
    <t>% в сельской местности</t>
  </si>
  <si>
    <t>Поступление средств на одного читателя (руб.)</t>
  </si>
  <si>
    <t>Расходы на оплату труда (тыс. руб)</t>
  </si>
  <si>
    <t xml:space="preserve">% внебюджетных средств </t>
  </si>
  <si>
    <t>Численность населения</t>
  </si>
  <si>
    <t xml:space="preserve">Из  пользователей в стационаре </t>
  </si>
  <si>
    <t>Процент охвата населения библиотечным обслуживанием (с удаленными пользователями)</t>
  </si>
  <si>
    <t>Документообеспеченность на 1 жителя                                                 Таблица 7</t>
  </si>
  <si>
    <t>Документообеспеченность на 1 жителя
(экз)</t>
  </si>
  <si>
    <t xml:space="preserve">Число посещений с обращениями удален. польз. (тыс. ед.) </t>
  </si>
  <si>
    <t>Таблица 17</t>
  </si>
  <si>
    <t xml:space="preserve">  Таблица 16</t>
  </si>
  <si>
    <t>Оглавление</t>
  </si>
  <si>
    <t>В т.ч. село</t>
  </si>
  <si>
    <t>Пользователи, в т.ч. удаленные  (тыс. чел.)</t>
  </si>
  <si>
    <t>Поступление средств на одного жителя (руб.)</t>
  </si>
  <si>
    <t>Состоит экземпляров  в сельской местности (тыс. экз.)</t>
  </si>
  <si>
    <t>Район (библиотека)</t>
  </si>
  <si>
    <t>Число б-к с копировально-множительной техникой</t>
  </si>
  <si>
    <t>Объем ЭК на конец 2018 г.</t>
  </si>
  <si>
    <t>Состоит экземпляров на конец 2018 (тыс. экз.)</t>
  </si>
  <si>
    <t>Среднее число посещений на           1 б-ку (тыс. раз.)</t>
  </si>
  <si>
    <t>Штат 2018</t>
  </si>
  <si>
    <t>Документообеспеченность на 1 пользователя (экз.)</t>
  </si>
  <si>
    <t>по месту расположения б-ки            (из гр.3)</t>
  </si>
  <si>
    <t>с возм. уч. инвалидов и лиц с ОВЗ        (из гр.3)</t>
  </si>
  <si>
    <t>по месту расположения б-ки            (из гр.7)</t>
  </si>
  <si>
    <t>с возм. уч. инвалидов и лиц с ОВЗ        (из гр.7)</t>
  </si>
  <si>
    <t>по месту расположения б-ки            (из гр.11)</t>
  </si>
  <si>
    <t>выездных      (из гр.11)</t>
  </si>
  <si>
    <t>с возм. уч. инвалидов и лиц с ОВЗ        (из гр.11)</t>
  </si>
  <si>
    <t>Документовыдача на 1
б-ря (тыс. экз.)</t>
  </si>
  <si>
    <t>Число посещений и обращений удал. пользователей (тыс.)</t>
  </si>
  <si>
    <t>Число пользователей (тыс.)</t>
  </si>
  <si>
    <t>Мероприятия библиотек</t>
  </si>
  <si>
    <t>Число культурно-просвет. мероприятий</t>
  </si>
  <si>
    <t>Проведено за год</t>
  </si>
  <si>
    <t>в т.ч.для детей по 14 лет включительно</t>
  </si>
  <si>
    <t>в т.ч. для молодежи 15-30 лет</t>
  </si>
  <si>
    <t xml:space="preserve">                        </t>
  </si>
  <si>
    <t>Состав основного персонала библиотек по возрасту</t>
  </si>
  <si>
    <t xml:space="preserve">Состав основного персонала по профес. стажу      </t>
  </si>
  <si>
    <t>Табл1_Численность населения</t>
  </si>
  <si>
    <t>Табл2_Число государственных и муниципальных библиотек</t>
  </si>
  <si>
    <t>Табл3_Материально-техническая база библиотек</t>
  </si>
  <si>
    <t>Табл5_Число пользователей</t>
  </si>
  <si>
    <t>Табл6_Процент охвата населения библиотечным обслуживанием</t>
  </si>
  <si>
    <t>Табл7_Документообеспеченность на 1 жителя</t>
  </si>
  <si>
    <t xml:space="preserve">Табл8_Библиотечные фонды </t>
  </si>
  <si>
    <t>Табл10_Посещения</t>
  </si>
  <si>
    <t>Табл11_Документовыдача</t>
  </si>
  <si>
    <t>Табл12_ Выдано документов молодежи</t>
  </si>
  <si>
    <t>Табл14_Относительные показатели работы библиотек</t>
  </si>
  <si>
    <t>Табл15_Персонал библиотек</t>
  </si>
  <si>
    <t xml:space="preserve">Табл16_Состав основного персонала по профессиональному стажу и по возрасту     </t>
  </si>
  <si>
    <t>Табл17_Нагрузка на 1 библиотечного специалиста</t>
  </si>
  <si>
    <t>Основные данные о работе библиотек Рязанской области за 2018 год</t>
  </si>
  <si>
    <t>Рязань</t>
  </si>
  <si>
    <t>Составитель:  Н.Е. Иванова, ведущий библиотекарь научно-методического центра отдела организационно-методического и образовательной деятельности</t>
  </si>
  <si>
    <t>Относительные показатели работы библиотек</t>
  </si>
  <si>
    <t>Число пользователей                                                                                                                                                 Таблица 5</t>
  </si>
  <si>
    <t>Посещения                                                                                                       Таблица 10</t>
  </si>
  <si>
    <t>Пользователи в стационаре  (тыс. чел.)</t>
  </si>
  <si>
    <t>от 15 до 30 лет</t>
  </si>
  <si>
    <t>Библиотечные фонды                                                               Таблица 8</t>
  </si>
  <si>
    <t>% заработанных средств (платных услуги)</t>
  </si>
  <si>
    <t xml:space="preserve">   «Рязанская областная универсальная научная библиотека имени Горького»</t>
  </si>
  <si>
    <t xml:space="preserve">Государственное бюджетное учреждение культуры Рязанской области        </t>
  </si>
  <si>
    <t>выездных  (из гр.3)</t>
  </si>
  <si>
    <t>выездных  (из гр.7)</t>
  </si>
  <si>
    <t>Табл13_Справки</t>
  </si>
  <si>
    <t>Справки                                                                                                           Таблица 13</t>
  </si>
  <si>
    <t>Табл4_Материально-техническая база библиотек (компьютеризация)</t>
  </si>
  <si>
    <t>Материально-техническая база библиотек (компьютеризация)</t>
  </si>
  <si>
    <t>Динамика посещений и обращений удаленных пользователей к библиотеке</t>
  </si>
  <si>
    <t>Табл9_Динамика посещений и обращений удаленных пользователей к библиотеке</t>
  </si>
  <si>
    <t>Табл21_Мероприятия библиотек</t>
  </si>
  <si>
    <t>Основные данные о работе библиотек Рязанской области за 2018 год / ГБУК РО "Библиотека им. Горького"; сост.: Н.Е. Иванова. - Рязань, 2019. - 24 с.</t>
  </si>
  <si>
    <t xml:space="preserve">Расходы на комплектование            (тыс. руб.) </t>
  </si>
  <si>
    <t>Движение финансовых средств_расходы                                                                                                                         Таблица 19</t>
  </si>
  <si>
    <t>Движение финансовых средств_поступление</t>
  </si>
  <si>
    <t>Расходы на оплату труда одного работника           (тыс. руб.в год)</t>
  </si>
  <si>
    <t>Поступления внебюджетных средств            (тыс. руб.)</t>
  </si>
  <si>
    <t>Поступление от платных услуг          (тыс. руб.)</t>
  </si>
  <si>
    <t>Поступило на 1 библиотеку          (тыс. руб.)</t>
  </si>
  <si>
    <t>Движение финансовых средств_% отношение</t>
  </si>
  <si>
    <t>Табл19_Движение финансовых средств_расходы</t>
  </si>
  <si>
    <t>Табл18_Движение финансовых средств_поступление</t>
  </si>
  <si>
    <t>С высшим библ. образованием (чел)</t>
  </si>
  <si>
    <t>С высшим образованием (чел.)</t>
  </si>
  <si>
    <t>Со средним образованием (чел.)</t>
  </si>
  <si>
    <t>В т. ч. детям до 14 лет в стац. режиме             (тыс. экз)</t>
  </si>
  <si>
    <t>Число выданных экземпляров на 1 тыс.чел. населения, ед.</t>
  </si>
  <si>
    <t>Поступило электронных изданий      (тыс. экз.)</t>
  </si>
  <si>
    <t>Число б-к, созд.
электрон.
каталоги, ед.</t>
  </si>
  <si>
    <t xml:space="preserve">Число 
компьютеризированных 
б-к, 
ед. </t>
  </si>
  <si>
    <t>из них 
специализированные ТС 
(библиобусы, 
библиомобили)</t>
  </si>
  <si>
    <t>Доля 
б-к, 
имеющих 
транспортные 
средства, %</t>
  </si>
  <si>
    <t>Доля б-к, наход. в авар. сост. и треб.кап. ремонта     (в %)</t>
  </si>
  <si>
    <t>Расходы на оплату труда одного работника                           (тыс. руб.в месяц)</t>
  </si>
  <si>
    <t>Табл20_Движение финансовых средств _% отношение</t>
  </si>
  <si>
    <t>Израсходовано за год всего (тыс. руб.)</t>
  </si>
  <si>
    <t>Таблица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</si>
</sst>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0.0"/>
    <numFmt numFmtId="165" formatCode="_-* #,##0.00_р_._-;\-* #,##0.00_р_._-;_-* &quot;-&quot;??_р_._-;_-@_-"/>
    <numFmt numFmtId="166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07">
    <xf numFmtId="0" fontId="0" fillId="0" borderId="0" xfId="0"/>
    <xf numFmtId="0" fontId="2" fillId="0" borderId="0" xfId="3" applyFont="1" applyAlignment="1">
      <alignment horizont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2" fillId="0" borderId="1" xfId="3" applyFont="1" applyBorder="1"/>
    <xf numFmtId="164" fontId="2" fillId="0" borderId="1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0" xfId="3" applyFont="1" applyAlignment="1" applyProtection="1">
      <alignment horizontal="center"/>
      <protection locked="0"/>
    </xf>
    <xf numFmtId="0" fontId="2" fillId="0" borderId="0" xfId="3" applyFont="1" applyProtection="1"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49" fontId="2" fillId="0" borderId="1" xfId="3" applyNumberFormat="1" applyFont="1" applyBorder="1" applyProtection="1">
      <protection locked="0"/>
    </xf>
    <xf numFmtId="1" fontId="2" fillId="0" borderId="1" xfId="3" applyNumberFormat="1" applyFont="1" applyBorder="1" applyAlignment="1" applyProtection="1">
      <alignment horizontal="center"/>
    </xf>
    <xf numFmtId="1" fontId="2" fillId="0" borderId="0" xfId="3" applyNumberFormat="1" applyFont="1" applyProtection="1">
      <protection locked="0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left"/>
    </xf>
    <xf numFmtId="1" fontId="4" fillId="0" borderId="3" xfId="3" applyNumberFormat="1" applyFont="1" applyBorder="1" applyAlignment="1" applyProtection="1">
      <alignment horizontal="center" vertical="center"/>
    </xf>
    <xf numFmtId="0" fontId="4" fillId="0" borderId="4" xfId="3" applyFont="1" applyBorder="1" applyAlignment="1">
      <alignment horizontal="center"/>
    </xf>
    <xf numFmtId="49" fontId="4" fillId="0" borderId="1" xfId="3" applyNumberFormat="1" applyFont="1" applyBorder="1" applyAlignment="1" applyProtection="1">
      <alignment horizontal="left" vertical="center"/>
      <protection locked="0"/>
    </xf>
    <xf numFmtId="49" fontId="4" fillId="3" borderId="1" xfId="3" applyNumberFormat="1" applyFont="1" applyFill="1" applyBorder="1" applyAlignment="1" applyProtection="1">
      <alignment horizontal="left" vertical="center"/>
      <protection locked="0"/>
    </xf>
    <xf numFmtId="1" fontId="2" fillId="0" borderId="0" xfId="3" applyNumberFormat="1" applyFont="1"/>
    <xf numFmtId="49" fontId="4" fillId="0" borderId="1" xfId="3" applyNumberFormat="1" applyFont="1" applyBorder="1" applyProtection="1">
      <protection locked="0"/>
    </xf>
    <xf numFmtId="49" fontId="4" fillId="3" borderId="1" xfId="3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64" fontId="1" fillId="0" borderId="1" xfId="3" applyNumberFormat="1" applyBorder="1" applyAlignment="1" applyProtection="1">
      <alignment horizontal="center"/>
    </xf>
    <xf numFmtId="0" fontId="0" fillId="0" borderId="0" xfId="0" applyAlignment="1">
      <alignment horizontal="center"/>
    </xf>
    <xf numFmtId="164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>
      <alignment horizontal="center"/>
    </xf>
    <xf numFmtId="0" fontId="1" fillId="0" borderId="0" xfId="3" applyProtection="1">
      <protection locked="0"/>
    </xf>
    <xf numFmtId="0" fontId="1" fillId="0" borderId="0" xfId="3" applyAlignment="1" applyProtection="1">
      <alignment horizontal="center" vertical="center" wrapText="1"/>
      <protection locked="0"/>
    </xf>
    <xf numFmtId="0" fontId="1" fillId="0" borderId="0" xfId="3" applyAlignment="1" applyProtection="1">
      <alignment horizontal="center"/>
      <protection locked="0"/>
    </xf>
    <xf numFmtId="49" fontId="1" fillId="0" borderId="1" xfId="3" applyNumberFormat="1" applyBorder="1" applyProtection="1">
      <protection locked="0"/>
    </xf>
    <xf numFmtId="49" fontId="1" fillId="0" borderId="3" xfId="3" applyNumberFormat="1" applyBorder="1" applyProtection="1">
      <protection locked="0"/>
    </xf>
    <xf numFmtId="0" fontId="1" fillId="0" borderId="0" xfId="3"/>
    <xf numFmtId="2" fontId="0" fillId="0" borderId="1" xfId="0" applyNumberFormat="1" applyBorder="1" applyAlignment="1">
      <alignment horizontal="center"/>
    </xf>
    <xf numFmtId="2" fontId="2" fillId="0" borderId="1" xfId="3" applyNumberFormat="1" applyFont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4" xfId="3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</xf>
    <xf numFmtId="0" fontId="1" fillId="0" borderId="0" xfId="3" applyBorder="1" applyAlignment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1" fontId="1" fillId="0" borderId="1" xfId="3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2" fillId="0" borderId="1" xfId="3" applyNumberFormat="1" applyFont="1" applyBorder="1" applyAlignment="1" applyProtection="1">
      <alignment horizontal="center"/>
    </xf>
    <xf numFmtId="0" fontId="8" fillId="0" borderId="0" xfId="2"/>
    <xf numFmtId="0" fontId="8" fillId="0" borderId="0" xfId="2" applyProtection="1">
      <protection locked="0"/>
    </xf>
    <xf numFmtId="0" fontId="0" fillId="4" borderId="0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2" fillId="0" borderId="1" xfId="3" applyNumberFormat="1" applyFont="1" applyFill="1" applyBorder="1" applyAlignment="1" applyProtection="1">
      <alignment horizontal="center"/>
    </xf>
    <xf numFmtId="1" fontId="9" fillId="0" borderId="1" xfId="0" applyNumberFormat="1" applyFont="1" applyBorder="1" applyAlignment="1">
      <alignment horizontal="center"/>
    </xf>
    <xf numFmtId="2" fontId="1" fillId="0" borderId="1" xfId="3" applyNumberFormat="1" applyFont="1" applyBorder="1" applyAlignment="1" applyProtection="1">
      <alignment horizontal="center"/>
    </xf>
    <xf numFmtId="165" fontId="1" fillId="0" borderId="1" xfId="6" applyNumberFormat="1" applyFont="1" applyBorder="1" applyAlignment="1" applyProtection="1">
      <alignment horizontal="center" vertical="center"/>
      <protection locked="0"/>
    </xf>
    <xf numFmtId="0" fontId="1" fillId="0" borderId="1" xfId="3" applyFont="1" applyBorder="1" applyAlignment="1" applyProtection="1">
      <alignment horizontal="center"/>
      <protection locked="0"/>
    </xf>
    <xf numFmtId="49" fontId="1" fillId="0" borderId="1" xfId="3" applyNumberFormat="1" applyFont="1" applyBorder="1" applyProtection="1">
      <protection locked="0"/>
    </xf>
    <xf numFmtId="2" fontId="2" fillId="0" borderId="3" xfId="3" applyNumberFormat="1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164" fontId="2" fillId="0" borderId="15" xfId="3" applyNumberFormat="1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4" fillId="0" borderId="3" xfId="5" applyNumberFormat="1" applyFont="1" applyBorder="1" applyAlignment="1" applyProtection="1">
      <alignment horizontal="center" vertical="center"/>
    </xf>
    <xf numFmtId="164" fontId="4" fillId="0" borderId="3" xfId="3" applyNumberFormat="1" applyFont="1" applyBorder="1" applyAlignment="1" applyProtection="1">
      <alignment horizontal="center" vertical="center"/>
    </xf>
    <xf numFmtId="166" fontId="2" fillId="0" borderId="0" xfId="3" applyNumberFormat="1" applyFont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" fillId="0" borderId="1" xfId="3" applyNumberFormat="1" applyBorder="1" applyAlignment="1" applyProtection="1">
      <alignment horizontal="center" vertical="center"/>
      <protection locked="0"/>
    </xf>
    <xf numFmtId="2" fontId="1" fillId="0" borderId="3" xfId="3" applyNumberFormat="1" applyBorder="1" applyAlignment="1" applyProtection="1">
      <alignment horizontal="center" vertical="center"/>
      <protection locked="0"/>
    </xf>
    <xf numFmtId="1" fontId="1" fillId="0" borderId="1" xfId="3" applyNumberFormat="1" applyBorder="1" applyAlignment="1" applyProtection="1">
      <alignment horizontal="center" vertical="center"/>
      <protection locked="0"/>
    </xf>
    <xf numFmtId="1" fontId="1" fillId="0" borderId="3" xfId="3" applyNumberFormat="1" applyBorder="1" applyAlignment="1" applyProtection="1">
      <alignment horizontal="center" vertical="center"/>
      <protection locked="0"/>
    </xf>
    <xf numFmtId="164" fontId="1" fillId="0" borderId="3" xfId="3" applyNumberFormat="1" applyBorder="1" applyAlignment="1" applyProtection="1">
      <alignment horizontal="center" vertical="center"/>
    </xf>
    <xf numFmtId="1" fontId="1" fillId="0" borderId="3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164" fontId="1" fillId="0" borderId="3" xfId="3" applyNumberFormat="1" applyBorder="1" applyAlignment="1" applyProtection="1">
      <alignment horizontal="center" vertical="center"/>
      <protection locked="0"/>
    </xf>
    <xf numFmtId="1" fontId="1" fillId="0" borderId="1" xfId="3" applyNumberFormat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2" fontId="2" fillId="0" borderId="1" xfId="3" applyNumberFormat="1" applyFont="1" applyBorder="1" applyAlignment="1" applyProtection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3" xfId="3" applyFont="1" applyBorder="1" applyAlignment="1">
      <alignment horizontal="center"/>
    </xf>
    <xf numFmtId="0" fontId="0" fillId="0" borderId="3" xfId="0" applyBorder="1"/>
    <xf numFmtId="0" fontId="1" fillId="6" borderId="18" xfId="3" applyFont="1" applyFill="1" applyBorder="1" applyAlignment="1" applyProtection="1">
      <alignment horizontal="center" vertical="center" wrapText="1"/>
      <protection locked="0"/>
    </xf>
    <xf numFmtId="0" fontId="0" fillId="8" borderId="20" xfId="0" applyFill="1" applyBorder="1"/>
    <xf numFmtId="2" fontId="9" fillId="0" borderId="1" xfId="0" applyNumberFormat="1" applyFont="1" applyFill="1" applyBorder="1" applyAlignment="1">
      <alignment horizontal="center" vertical="center"/>
    </xf>
    <xf numFmtId="1" fontId="2" fillId="0" borderId="1" xfId="3" applyNumberFormat="1" applyFont="1" applyBorder="1" applyAlignment="1" applyProtection="1">
      <alignment horizontal="center" vertical="center"/>
    </xf>
    <xf numFmtId="1" fontId="2" fillId="0" borderId="1" xfId="3" applyNumberFormat="1" applyFont="1" applyFill="1" applyBorder="1" applyAlignment="1" applyProtection="1">
      <alignment horizontal="center" vertical="center"/>
    </xf>
    <xf numFmtId="1" fontId="2" fillId="3" borderId="1" xfId="3" applyNumberFormat="1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3" applyBorder="1" applyAlignment="1" applyProtection="1">
      <alignment horizontal="center"/>
      <protection locked="0"/>
    </xf>
    <xf numFmtId="49" fontId="8" fillId="0" borderId="0" xfId="2" applyNumberFormat="1" applyFill="1" applyBorder="1" applyProtection="1">
      <protection locked="0"/>
    </xf>
    <xf numFmtId="0" fontId="0" fillId="0" borderId="16" xfId="0" applyFont="1" applyBorder="1" applyAlignment="1">
      <alignment horizontal="center"/>
    </xf>
    <xf numFmtId="0" fontId="0" fillId="0" borderId="16" xfId="0" applyFont="1" applyBorder="1"/>
    <xf numFmtId="2" fontId="0" fillId="0" borderId="16" xfId="0" applyNumberFormat="1" applyBorder="1" applyAlignment="1">
      <alignment horizontal="center" vertical="center"/>
    </xf>
    <xf numFmtId="2" fontId="2" fillId="0" borderId="16" xfId="3" applyNumberFormat="1" applyFont="1" applyBorder="1" applyAlignment="1" applyProtection="1">
      <alignment horizontal="center" vertical="center"/>
    </xf>
    <xf numFmtId="0" fontId="1" fillId="0" borderId="38" xfId="3" applyBorder="1" applyAlignment="1" applyProtection="1">
      <alignment horizontal="center"/>
      <protection locked="0"/>
    </xf>
    <xf numFmtId="0" fontId="0" fillId="0" borderId="16" xfId="0" applyBorder="1"/>
    <xf numFmtId="2" fontId="1" fillId="0" borderId="16" xfId="3" applyNumberFormat="1" applyBorder="1" applyAlignment="1">
      <alignment horizontal="center" vertical="center"/>
    </xf>
    <xf numFmtId="2" fontId="1" fillId="0" borderId="31" xfId="3" applyNumberFormat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1" fontId="1" fillId="0" borderId="16" xfId="3" applyNumberFormat="1" applyBorder="1" applyAlignment="1">
      <alignment horizontal="center" vertical="center"/>
    </xf>
    <xf numFmtId="1" fontId="1" fillId="0" borderId="31" xfId="3" applyNumberFormat="1" applyBorder="1" applyAlignment="1" applyProtection="1">
      <alignment horizontal="center" vertical="center"/>
      <protection locked="0"/>
    </xf>
    <xf numFmtId="0" fontId="1" fillId="0" borderId="16" xfId="3" applyBorder="1" applyAlignment="1">
      <alignment horizontal="center" vertical="center"/>
    </xf>
    <xf numFmtId="1" fontId="1" fillId="0" borderId="16" xfId="3" applyNumberFormat="1" applyBorder="1" applyAlignment="1" applyProtection="1">
      <alignment horizontal="center" vertical="center"/>
      <protection locked="0"/>
    </xf>
    <xf numFmtId="164" fontId="1" fillId="0" borderId="31" xfId="3" applyNumberFormat="1" applyBorder="1" applyAlignment="1" applyProtection="1">
      <alignment horizontal="center" vertical="center"/>
    </xf>
    <xf numFmtId="1" fontId="1" fillId="0" borderId="16" xfId="3" applyNumberForma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164" fontId="1" fillId="0" borderId="16" xfId="3" applyNumberFormat="1" applyBorder="1" applyAlignment="1">
      <alignment horizontal="center" vertical="center"/>
    </xf>
    <xf numFmtId="164" fontId="1" fillId="0" borderId="31" xfId="3" applyNumberFormat="1" applyBorder="1" applyAlignment="1" applyProtection="1">
      <alignment horizontal="center" vertical="center"/>
      <protection locked="0"/>
    </xf>
    <xf numFmtId="2" fontId="1" fillId="0" borderId="20" xfId="3" applyNumberFormat="1" applyBorder="1" applyAlignment="1" applyProtection="1">
      <alignment horizontal="center" vertical="center"/>
      <protection locked="0"/>
    </xf>
    <xf numFmtId="0" fontId="0" fillId="7" borderId="20" xfId="0" applyFill="1" applyBorder="1" applyAlignment="1">
      <alignment vertical="center"/>
    </xf>
    <xf numFmtId="1" fontId="1" fillId="0" borderId="20" xfId="3" applyNumberFormat="1" applyBorder="1" applyAlignment="1" applyProtection="1">
      <alignment horizontal="center" vertical="center"/>
      <protection locked="0"/>
    </xf>
    <xf numFmtId="0" fontId="1" fillId="0" borderId="20" xfId="3" applyBorder="1" applyAlignment="1" applyProtection="1">
      <alignment horizontal="center" vertical="center"/>
      <protection locked="0"/>
    </xf>
    <xf numFmtId="164" fontId="1" fillId="0" borderId="20" xfId="3" applyNumberFormat="1" applyBorder="1" applyAlignment="1" applyProtection="1">
      <alignment horizontal="center" vertical="center"/>
    </xf>
    <xf numFmtId="0" fontId="0" fillId="7" borderId="20" xfId="0" applyFill="1" applyBorder="1" applyAlignment="1">
      <alignment horizontal="center" vertical="center"/>
    </xf>
    <xf numFmtId="164" fontId="1" fillId="0" borderId="20" xfId="3" applyNumberFormat="1" applyBorder="1" applyAlignment="1" applyProtection="1">
      <alignment horizontal="center" vertical="center"/>
      <protection locked="0"/>
    </xf>
    <xf numFmtId="0" fontId="1" fillId="0" borderId="21" xfId="3" applyBorder="1" applyAlignment="1" applyProtection="1">
      <alignment horizontal="center" vertical="center"/>
      <protection locked="0"/>
    </xf>
    <xf numFmtId="0" fontId="1" fillId="0" borderId="16" xfId="3" applyBorder="1" applyAlignment="1" applyProtection="1">
      <alignment horizontal="center" vertical="center"/>
      <protection locked="0"/>
    </xf>
    <xf numFmtId="1" fontId="0" fillId="0" borderId="16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2" fillId="0" borderId="16" xfId="3" applyFont="1" applyBorder="1" applyAlignment="1">
      <alignment horizontal="center"/>
    </xf>
    <xf numFmtId="0" fontId="9" fillId="0" borderId="16" xfId="0" applyFont="1" applyBorder="1"/>
    <xf numFmtId="2" fontId="1" fillId="0" borderId="16" xfId="3" applyNumberFormat="1" applyBorder="1" applyAlignment="1" applyProtection="1">
      <alignment horizontal="center"/>
    </xf>
    <xf numFmtId="0" fontId="0" fillId="0" borderId="16" xfId="0" applyBorder="1" applyAlignment="1">
      <alignment horizontal="center"/>
    </xf>
    <xf numFmtId="164" fontId="2" fillId="0" borderId="16" xfId="3" applyNumberFormat="1" applyFont="1" applyBorder="1" applyAlignment="1" applyProtection="1">
      <alignment horizontal="center"/>
    </xf>
    <xf numFmtId="164" fontId="2" fillId="5" borderId="21" xfId="3" applyNumberFormat="1" applyFont="1" applyFill="1" applyBorder="1" applyAlignment="1" applyProtection="1">
      <alignment horizontal="center"/>
    </xf>
    <xf numFmtId="0" fontId="3" fillId="0" borderId="0" xfId="3" applyFont="1" applyProtection="1">
      <protection locked="0"/>
    </xf>
    <xf numFmtId="0" fontId="17" fillId="4" borderId="1" xfId="3" applyFont="1" applyFill="1" applyBorder="1" applyAlignment="1" applyProtection="1">
      <protection locked="0"/>
    </xf>
    <xf numFmtId="164" fontId="1" fillId="0" borderId="16" xfId="3" applyNumberFormat="1" applyBorder="1" applyAlignment="1" applyProtection="1">
      <alignment horizontal="center"/>
      <protection locked="0"/>
    </xf>
    <xf numFmtId="164" fontId="1" fillId="0" borderId="16" xfId="3" applyNumberFormat="1" applyBorder="1" applyAlignment="1" applyProtection="1">
      <alignment horizontal="center"/>
    </xf>
    <xf numFmtId="2" fontId="1" fillId="0" borderId="20" xfId="3" applyNumberFormat="1" applyBorder="1" applyAlignment="1" applyProtection="1">
      <alignment horizontal="center"/>
    </xf>
    <xf numFmtId="164" fontId="1" fillId="0" borderId="20" xfId="3" applyNumberFormat="1" applyBorder="1" applyAlignment="1" applyProtection="1">
      <alignment horizontal="center"/>
      <protection locked="0"/>
    </xf>
    <xf numFmtId="164" fontId="1" fillId="0" borderId="20" xfId="3" applyNumberFormat="1" applyBorder="1" applyAlignment="1" applyProtection="1">
      <alignment horizontal="center"/>
    </xf>
    <xf numFmtId="164" fontId="1" fillId="0" borderId="21" xfId="3" applyNumberFormat="1" applyBorder="1" applyAlignment="1" applyProtection="1">
      <alignment horizontal="center"/>
      <protection locked="0"/>
    </xf>
    <xf numFmtId="0" fontId="1" fillId="0" borderId="16" xfId="3" applyBorder="1" applyAlignment="1" applyProtection="1">
      <alignment horizontal="center"/>
      <protection locked="0"/>
    </xf>
    <xf numFmtId="2" fontId="0" fillId="0" borderId="16" xfId="0" applyNumberFormat="1" applyBorder="1"/>
    <xf numFmtId="2" fontId="1" fillId="0" borderId="16" xfId="3" applyNumberFormat="1" applyFont="1" applyBorder="1" applyAlignment="1" applyProtection="1">
      <alignment horizontal="center"/>
    </xf>
    <xf numFmtId="165" fontId="1" fillId="0" borderId="16" xfId="6" applyNumberFormat="1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>
      <alignment horizontal="center"/>
    </xf>
    <xf numFmtId="2" fontId="2" fillId="0" borderId="16" xfId="3" applyNumberFormat="1" applyFont="1" applyBorder="1" applyAlignment="1" applyProtection="1">
      <alignment horizontal="center"/>
    </xf>
    <xf numFmtId="1" fontId="0" fillId="0" borderId="16" xfId="0" applyNumberForma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3" fillId="0" borderId="0" xfId="3" applyFont="1" applyBorder="1" applyAlignment="1" applyProtection="1">
      <alignment horizontal="center"/>
      <protection locked="0"/>
    </xf>
    <xf numFmtId="0" fontId="3" fillId="0" borderId="0" xfId="3" applyFont="1" applyBorder="1" applyAlignment="1" applyProtection="1">
      <alignment horizontal="right"/>
      <protection locked="0"/>
    </xf>
    <xf numFmtId="0" fontId="10" fillId="0" borderId="16" xfId="0" applyFont="1" applyBorder="1"/>
    <xf numFmtId="1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 vertical="center"/>
    </xf>
    <xf numFmtId="0" fontId="4" fillId="0" borderId="16" xfId="3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" fontId="2" fillId="0" borderId="16" xfId="3" applyNumberFormat="1" applyFont="1" applyBorder="1" applyAlignment="1" applyProtection="1">
      <alignment horizontal="center"/>
    </xf>
    <xf numFmtId="1" fontId="4" fillId="0" borderId="31" xfId="3" applyNumberFormat="1" applyFont="1" applyBorder="1" applyAlignment="1" applyProtection="1">
      <alignment horizontal="center" vertical="center"/>
    </xf>
    <xf numFmtId="164" fontId="4" fillId="0" borderId="31" xfId="5" applyNumberFormat="1" applyFont="1" applyBorder="1" applyAlignment="1" applyProtection="1">
      <alignment horizontal="center" vertical="center"/>
    </xf>
    <xf numFmtId="164" fontId="4" fillId="0" borderId="31" xfId="3" applyNumberFormat="1" applyFont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/>
    </xf>
    <xf numFmtId="1" fontId="4" fillId="0" borderId="20" xfId="3" applyNumberFormat="1" applyFont="1" applyBorder="1" applyAlignment="1" applyProtection="1">
      <alignment horizontal="center" vertical="center"/>
    </xf>
    <xf numFmtId="164" fontId="4" fillId="0" borderId="20" xfId="5" applyNumberFormat="1" applyFont="1" applyBorder="1" applyAlignment="1" applyProtection="1">
      <alignment horizontal="center" vertical="center"/>
    </xf>
    <xf numFmtId="164" fontId="4" fillId="0" borderId="20" xfId="3" applyNumberFormat="1" applyFont="1" applyBorder="1" applyAlignment="1" applyProtection="1">
      <alignment horizontal="center" vertical="center"/>
    </xf>
    <xf numFmtId="1" fontId="4" fillId="0" borderId="21" xfId="3" applyNumberFormat="1" applyFont="1" applyBorder="1" applyAlignment="1" applyProtection="1">
      <alignment horizontal="center" vertical="center"/>
    </xf>
    <xf numFmtId="1" fontId="2" fillId="0" borderId="16" xfId="3" applyNumberFormat="1" applyFont="1" applyFill="1" applyBorder="1" applyAlignment="1" applyProtection="1">
      <alignment horizontal="center"/>
    </xf>
    <xf numFmtId="0" fontId="3" fillId="0" borderId="0" xfId="3" applyFont="1" applyBorder="1"/>
    <xf numFmtId="0" fontId="3" fillId="0" borderId="0" xfId="3" applyFont="1"/>
    <xf numFmtId="0" fontId="3" fillId="0" borderId="0" xfId="3" applyFont="1" applyAlignment="1">
      <alignment horizontal="right"/>
    </xf>
    <xf numFmtId="164" fontId="1" fillId="4" borderId="16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164" fontId="9" fillId="3" borderId="1" xfId="0" applyNumberFormat="1" applyFont="1" applyFill="1" applyBorder="1" applyAlignment="1">
      <alignment horizontal="center"/>
    </xf>
    <xf numFmtId="164" fontId="2" fillId="3" borderId="1" xfId="3" applyNumberFormat="1" applyFont="1" applyFill="1" applyBorder="1" applyAlignment="1" applyProtection="1">
      <alignment horizontal="center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164" fontId="9" fillId="3" borderId="16" xfId="0" applyNumberFormat="1" applyFont="1" applyFill="1" applyBorder="1" applyAlignment="1">
      <alignment horizontal="center"/>
    </xf>
    <xf numFmtId="164" fontId="2" fillId="3" borderId="16" xfId="3" applyNumberFormat="1" applyFont="1" applyFill="1" applyBorder="1" applyAlignment="1" applyProtection="1">
      <alignment horizontal="center"/>
    </xf>
    <xf numFmtId="164" fontId="19" fillId="0" borderId="1" xfId="0" applyNumberFormat="1" applyFont="1" applyBorder="1" applyAlignment="1">
      <alignment horizontal="center" vertical="center"/>
    </xf>
    <xf numFmtId="164" fontId="2" fillId="0" borderId="1" xfId="3" applyNumberFormat="1" applyFont="1" applyBorder="1" applyAlignment="1" applyProtection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2" fillId="0" borderId="16" xfId="3" applyNumberFormat="1" applyFont="1" applyBorder="1" applyAlignment="1" applyProtection="1">
      <alignment horizontal="center" vertical="center"/>
    </xf>
    <xf numFmtId="164" fontId="19" fillId="5" borderId="20" xfId="0" applyNumberFormat="1" applyFont="1" applyFill="1" applyBorder="1" applyAlignment="1">
      <alignment horizontal="center" vertical="center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2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Protection="1">
      <protection locked="0"/>
    </xf>
    <xf numFmtId="0" fontId="2" fillId="4" borderId="16" xfId="3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/>
    <xf numFmtId="2" fontId="2" fillId="4" borderId="16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/>
      <protection locked="0"/>
    </xf>
    <xf numFmtId="2" fontId="20" fillId="0" borderId="1" xfId="3" applyNumberFormat="1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left" vertical="center"/>
      <protection locked="0"/>
    </xf>
    <xf numFmtId="2" fontId="19" fillId="0" borderId="0" xfId="0" applyNumberFormat="1" applyFont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>
      <alignment horizontal="left"/>
    </xf>
    <xf numFmtId="2" fontId="20" fillId="0" borderId="16" xfId="3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Border="1"/>
    <xf numFmtId="164" fontId="19" fillId="0" borderId="1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0" fontId="19" fillId="0" borderId="0" xfId="0" applyFont="1"/>
    <xf numFmtId="0" fontId="2" fillId="0" borderId="1" xfId="3" applyFont="1" applyBorder="1" applyAlignment="1" applyProtection="1">
      <alignment horizontal="center" vertical="center"/>
      <protection locked="0"/>
    </xf>
    <xf numFmtId="164" fontId="20" fillId="0" borderId="1" xfId="3" applyNumberFormat="1" applyFont="1" applyBorder="1" applyAlignment="1" applyProtection="1">
      <alignment horizontal="center" vertical="center"/>
      <protection locked="0"/>
    </xf>
    <xf numFmtId="164" fontId="20" fillId="0" borderId="1" xfId="3" applyNumberFormat="1" applyFont="1" applyFill="1" applyBorder="1" applyAlignment="1" applyProtection="1">
      <alignment horizontal="center" vertical="center"/>
    </xf>
    <xf numFmtId="0" fontId="2" fillId="0" borderId="16" xfId="3" applyFont="1" applyBorder="1" applyAlignment="1" applyProtection="1">
      <alignment horizontal="center" vertical="center"/>
      <protection locked="0"/>
    </xf>
    <xf numFmtId="164" fontId="20" fillId="0" borderId="16" xfId="3" applyNumberFormat="1" applyFont="1" applyBorder="1" applyAlignment="1" applyProtection="1">
      <alignment horizontal="center" vertical="center"/>
      <protection locked="0"/>
    </xf>
    <xf numFmtId="164" fontId="20" fillId="0" borderId="16" xfId="3" applyNumberFormat="1" applyFont="1" applyFill="1" applyBorder="1" applyAlignment="1" applyProtection="1">
      <alignment horizontal="center" vertical="center"/>
    </xf>
    <xf numFmtId="164" fontId="19" fillId="5" borderId="21" xfId="0" applyNumberFormat="1" applyFont="1" applyFill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0" fontId="2" fillId="0" borderId="1" xfId="3" applyFont="1" applyBorder="1" applyAlignment="1" applyProtection="1">
      <alignment horizontal="center" vertical="top"/>
      <protection locked="0"/>
    </xf>
    <xf numFmtId="1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3" applyNumberFormat="1" applyFont="1" applyFill="1" applyBorder="1" applyAlignment="1" applyProtection="1">
      <alignment horizontal="center"/>
      <protection locked="0"/>
    </xf>
    <xf numFmtId="0" fontId="2" fillId="0" borderId="16" xfId="3" applyFont="1" applyBorder="1" applyAlignment="1" applyProtection="1">
      <alignment horizontal="center" vertical="top"/>
      <protection locked="0"/>
    </xf>
    <xf numFmtId="1" fontId="2" fillId="0" borderId="16" xfId="3" applyNumberFormat="1" applyFont="1" applyFill="1" applyBorder="1" applyAlignment="1" applyProtection="1">
      <alignment horizontal="center" vertical="center" wrapText="1"/>
      <protection locked="0"/>
    </xf>
    <xf numFmtId="1" fontId="2" fillId="0" borderId="16" xfId="3" applyNumberFormat="1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Protection="1">
      <protection locked="0"/>
    </xf>
    <xf numFmtId="0" fontId="2" fillId="6" borderId="1" xfId="3" applyFont="1" applyFill="1" applyBorder="1" applyAlignment="1" applyProtection="1">
      <alignment horizontal="center" vertical="center" wrapText="1"/>
      <protection locked="0"/>
    </xf>
    <xf numFmtId="0" fontId="2" fillId="0" borderId="4" xfId="3" applyFont="1" applyFill="1" applyBorder="1" applyAlignment="1" applyProtection="1">
      <alignment horizontal="center" vertical="center" wrapText="1"/>
      <protection locked="0"/>
    </xf>
    <xf numFmtId="16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" applyNumberFormat="1" applyFont="1" applyFill="1" applyBorder="1" applyAlignment="1">
      <alignment horizontal="center" vertical="center" wrapText="1"/>
    </xf>
    <xf numFmtId="2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3" applyFont="1" applyBorder="1" applyAlignment="1" applyProtection="1">
      <alignment horizontal="center"/>
      <protection locked="0"/>
    </xf>
    <xf numFmtId="0" fontId="2" fillId="0" borderId="38" xfId="3" applyFont="1" applyFill="1" applyBorder="1" applyAlignment="1" applyProtection="1">
      <alignment horizontal="center" vertical="center" wrapText="1"/>
      <protection locked="0"/>
    </xf>
    <xf numFmtId="166" fontId="2" fillId="0" borderId="16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16" xfId="3" applyNumberFormat="1" applyFont="1" applyFill="1" applyBorder="1" applyAlignment="1">
      <alignment horizontal="center" vertical="center" wrapText="1"/>
    </xf>
    <xf numFmtId="2" fontId="2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19" fillId="5" borderId="20" xfId="0" applyFont="1" applyFill="1" applyBorder="1" applyAlignment="1">
      <alignment horizontal="center"/>
    </xf>
    <xf numFmtId="166" fontId="2" fillId="5" borderId="20" xfId="3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3" applyNumberFormat="1" applyFont="1" applyFill="1" applyBorder="1" applyAlignment="1">
      <alignment horizontal="center" vertical="center" wrapText="1"/>
    </xf>
    <xf numFmtId="2" fontId="2" fillId="5" borderId="2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38" xfId="3" applyFont="1" applyBorder="1" applyAlignment="1" applyProtection="1">
      <alignment horizontal="center"/>
      <protection locked="0"/>
    </xf>
    <xf numFmtId="0" fontId="2" fillId="6" borderId="18" xfId="3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Fill="1" applyBorder="1"/>
    <xf numFmtId="166" fontId="21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vertical="center" wrapText="1"/>
    </xf>
    <xf numFmtId="0" fontId="19" fillId="8" borderId="18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/>
    </xf>
    <xf numFmtId="0" fontId="2" fillId="0" borderId="3" xfId="3" applyFont="1" applyBorder="1" applyAlignment="1"/>
    <xf numFmtId="164" fontId="2" fillId="0" borderId="3" xfId="3" applyNumberFormat="1" applyFont="1" applyBorder="1" applyAlignment="1" applyProtection="1">
      <alignment horizontal="center"/>
    </xf>
    <xf numFmtId="0" fontId="2" fillId="6" borderId="20" xfId="3" applyFont="1" applyFill="1" applyBorder="1" applyAlignment="1" applyProtection="1">
      <alignment horizontal="center" vertical="center" wrapText="1"/>
      <protection locked="0"/>
    </xf>
    <xf numFmtId="0" fontId="2" fillId="6" borderId="21" xfId="3" applyFont="1" applyFill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horizontal="center"/>
      <protection locked="0"/>
    </xf>
    <xf numFmtId="0" fontId="2" fillId="0" borderId="3" xfId="3" applyFont="1" applyBorder="1" applyProtection="1">
      <protection locked="0"/>
    </xf>
    <xf numFmtId="164" fontId="19" fillId="0" borderId="3" xfId="0" applyNumberFormat="1" applyFont="1" applyBorder="1" applyAlignment="1">
      <alignment horizontal="center" vertical="center"/>
    </xf>
    <xf numFmtId="0" fontId="2" fillId="0" borderId="2" xfId="3" applyFont="1" applyFill="1" applyBorder="1" applyAlignment="1" applyProtection="1">
      <alignment horizontal="center" vertical="center" wrapText="1"/>
      <protection locked="0"/>
    </xf>
    <xf numFmtId="0" fontId="2" fillId="0" borderId="3" xfId="3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/>
    </xf>
    <xf numFmtId="166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3" xfId="3" applyNumberFormat="1" applyFont="1" applyFill="1" applyBorder="1" applyAlignment="1">
      <alignment horizontal="center" vertical="center" wrapText="1"/>
    </xf>
    <xf numFmtId="2" fontId="2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20" xfId="3" applyFont="1" applyFill="1" applyBorder="1" applyAlignment="1">
      <alignment horizontal="center" vertical="center" wrapText="1"/>
    </xf>
    <xf numFmtId="0" fontId="2" fillId="0" borderId="3" xfId="3" applyFont="1" applyBorder="1" applyAlignment="1" applyProtection="1">
      <alignment horizontal="center" vertical="top"/>
      <protection locked="0"/>
    </xf>
    <xf numFmtId="0" fontId="2" fillId="0" borderId="3" xfId="3" applyFont="1" applyFill="1" applyBorder="1" applyAlignment="1" applyProtection="1">
      <alignment horizontal="left" vertical="center" wrapText="1"/>
      <protection locked="0"/>
    </xf>
    <xf numFmtId="1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3" applyNumberFormat="1" applyFont="1" applyFill="1" applyBorder="1" applyAlignment="1" applyProtection="1">
      <alignment horizontal="center"/>
      <protection locked="0"/>
    </xf>
    <xf numFmtId="0" fontId="2" fillId="8" borderId="16" xfId="3" applyFont="1" applyFill="1" applyBorder="1" applyAlignment="1" applyProtection="1">
      <alignment horizontal="center" vertical="center"/>
      <protection locked="0"/>
    </xf>
    <xf numFmtId="0" fontId="2" fillId="8" borderId="18" xfId="3" applyFont="1" applyFill="1" applyBorder="1" applyAlignment="1" applyProtection="1">
      <alignment horizontal="center" vertical="center" wrapText="1"/>
      <protection locked="0"/>
    </xf>
    <xf numFmtId="0" fontId="2" fillId="8" borderId="20" xfId="3" applyFont="1" applyFill="1" applyBorder="1" applyAlignment="1" applyProtection="1">
      <alignment horizontal="center" vertical="center" wrapText="1"/>
      <protection locked="0"/>
    </xf>
    <xf numFmtId="0" fontId="2" fillId="8" borderId="21" xfId="3" applyFont="1" applyFill="1" applyBorder="1" applyAlignment="1" applyProtection="1">
      <alignment horizontal="center" vertical="center" wrapText="1"/>
      <protection locked="0"/>
    </xf>
    <xf numFmtId="1" fontId="2" fillId="8" borderId="20" xfId="4" quotePrefix="1" applyNumberFormat="1" applyFont="1" applyFill="1" applyBorder="1" applyAlignment="1" applyProtection="1">
      <alignment horizontal="center"/>
    </xf>
    <xf numFmtId="1" fontId="2" fillId="8" borderId="20" xfId="3" applyNumberFormat="1" applyFont="1" applyFill="1" applyBorder="1" applyAlignment="1" applyProtection="1">
      <alignment horizontal="center" vertical="center" wrapText="1"/>
      <protection locked="0"/>
    </xf>
    <xf numFmtId="1" fontId="2" fillId="8" borderId="21" xfId="3" applyNumberFormat="1" applyFont="1" applyFill="1" applyBorder="1" applyAlignment="1" applyProtection="1">
      <alignment horizontal="center"/>
      <protection locked="0"/>
    </xf>
    <xf numFmtId="0" fontId="2" fillId="8" borderId="1" xfId="3" applyFont="1" applyFill="1" applyBorder="1" applyAlignment="1" applyProtection="1">
      <alignment horizontal="center" vertical="center"/>
      <protection locked="0"/>
    </xf>
    <xf numFmtId="2" fontId="19" fillId="8" borderId="20" xfId="0" applyNumberFormat="1" applyFont="1" applyFill="1" applyBorder="1" applyAlignment="1">
      <alignment horizontal="center" vertical="center"/>
    </xf>
    <xf numFmtId="2" fontId="2" fillId="8" borderId="20" xfId="3" applyNumberFormat="1" applyFont="1" applyFill="1" applyBorder="1" applyAlignment="1" applyProtection="1">
      <alignment horizontal="center"/>
    </xf>
    <xf numFmtId="164" fontId="19" fillId="8" borderId="20" xfId="0" applyNumberFormat="1" applyFont="1" applyFill="1" applyBorder="1" applyAlignment="1">
      <alignment horizontal="center" vertical="center"/>
    </xf>
    <xf numFmtId="2" fontId="2" fillId="8" borderId="21" xfId="3" applyNumberFormat="1" applyFont="1" applyFill="1" applyBorder="1" applyAlignment="1" applyProtection="1">
      <alignment horizontal="center"/>
    </xf>
    <xf numFmtId="2" fontId="19" fillId="0" borderId="3" xfId="0" applyNumberFormat="1" applyFont="1" applyBorder="1" applyAlignment="1">
      <alignment horizontal="center" vertical="center"/>
    </xf>
    <xf numFmtId="2" fontId="2" fillId="0" borderId="3" xfId="3" applyNumberFormat="1" applyFont="1" applyBorder="1" applyAlignment="1" applyProtection="1">
      <alignment horizontal="center"/>
    </xf>
    <xf numFmtId="0" fontId="2" fillId="8" borderId="20" xfId="3" applyFont="1" applyFill="1" applyBorder="1" applyAlignment="1" applyProtection="1">
      <alignment horizontal="center" vertical="center"/>
      <protection locked="0"/>
    </xf>
    <xf numFmtId="0" fontId="2" fillId="8" borderId="21" xfId="3" applyFont="1" applyFill="1" applyBorder="1" applyAlignment="1" applyProtection="1">
      <alignment horizontal="center" vertical="center"/>
      <protection locked="0"/>
    </xf>
    <xf numFmtId="0" fontId="1" fillId="0" borderId="3" xfId="3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1" fillId="6" borderId="20" xfId="3" applyFont="1" applyFill="1" applyBorder="1" applyAlignment="1">
      <alignment horizontal="center" vertical="center" wrapText="1"/>
    </xf>
    <xf numFmtId="0" fontId="1" fillId="6" borderId="20" xfId="3" applyFont="1" applyFill="1" applyBorder="1" applyAlignment="1" applyProtection="1">
      <alignment horizontal="center" vertical="center" wrapText="1"/>
      <protection locked="0"/>
    </xf>
    <xf numFmtId="0" fontId="1" fillId="6" borderId="21" xfId="3" applyFont="1" applyFill="1" applyBorder="1" applyAlignment="1" applyProtection="1">
      <alignment horizontal="center" vertical="center" wrapText="1"/>
      <protection locked="0"/>
    </xf>
    <xf numFmtId="1" fontId="0" fillId="8" borderId="20" xfId="0" applyNumberFormat="1" applyFill="1" applyBorder="1" applyAlignment="1">
      <alignment horizontal="center" vertical="center"/>
    </xf>
    <xf numFmtId="9" fontId="0" fillId="8" borderId="20" xfId="0" applyNumberFormat="1" applyFill="1" applyBorder="1" applyAlignment="1">
      <alignment horizontal="center" vertical="center"/>
    </xf>
    <xf numFmtId="9" fontId="0" fillId="8" borderId="21" xfId="0" applyNumberFormat="1" applyFill="1" applyBorder="1" applyAlignment="1">
      <alignment horizontal="center" vertical="center"/>
    </xf>
    <xf numFmtId="0" fontId="1" fillId="8" borderId="1" xfId="3" applyFill="1" applyBorder="1" applyAlignment="1" applyProtection="1">
      <alignment horizontal="center" vertical="center" wrapText="1"/>
      <protection locked="0"/>
    </xf>
    <xf numFmtId="0" fontId="1" fillId="8" borderId="16" xfId="3" applyFill="1" applyBorder="1" applyAlignment="1" applyProtection="1">
      <alignment horizontal="center" vertical="center" wrapText="1"/>
      <protection locked="0"/>
    </xf>
    <xf numFmtId="0" fontId="1" fillId="8" borderId="16" xfId="3" applyFill="1" applyBorder="1" applyAlignment="1" applyProtection="1">
      <alignment horizontal="center" vertical="center"/>
      <protection locked="0"/>
    </xf>
    <xf numFmtId="0" fontId="1" fillId="0" borderId="2" xfId="3" applyBorder="1" applyAlignment="1" applyProtection="1">
      <alignment horizont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8" borderId="18" xfId="3" applyFill="1" applyBorder="1" applyAlignment="1" applyProtection="1">
      <alignment horizontal="center" vertical="center" wrapText="1"/>
      <protection locked="0"/>
    </xf>
    <xf numFmtId="0" fontId="1" fillId="8" borderId="20" xfId="3" applyFill="1" applyBorder="1" applyAlignment="1" applyProtection="1">
      <alignment horizontal="center" vertical="center" wrapText="1"/>
      <protection locked="0"/>
    </xf>
    <xf numFmtId="0" fontId="1" fillId="8" borderId="20" xfId="3" applyFill="1" applyBorder="1" applyAlignment="1" applyProtection="1">
      <alignment horizontal="center" vertical="center"/>
      <protection locked="0"/>
    </xf>
    <xf numFmtId="0" fontId="1" fillId="8" borderId="21" xfId="3" applyFill="1" applyBorder="1" applyAlignment="1" applyProtection="1">
      <alignment horizontal="center" vertical="center"/>
      <protection locked="0"/>
    </xf>
    <xf numFmtId="0" fontId="1" fillId="8" borderId="16" xfId="3" applyFill="1" applyBorder="1" applyAlignment="1" applyProtection="1">
      <alignment horizontal="center"/>
      <protection locked="0"/>
    </xf>
    <xf numFmtId="1" fontId="1" fillId="0" borderId="3" xfId="3" applyNumberFormat="1" applyBorder="1" applyAlignment="1" applyProtection="1">
      <alignment horizontal="center"/>
      <protection locked="0"/>
    </xf>
    <xf numFmtId="2" fontId="1" fillId="0" borderId="3" xfId="3" applyNumberFormat="1" applyBorder="1" applyAlignment="1" applyProtection="1">
      <alignment horizontal="center"/>
    </xf>
    <xf numFmtId="164" fontId="1" fillId="0" borderId="3" xfId="3" applyNumberFormat="1" applyBorder="1" applyAlignment="1" applyProtection="1">
      <alignment horizontal="center"/>
      <protection locked="0"/>
    </xf>
    <xf numFmtId="164" fontId="1" fillId="0" borderId="3" xfId="3" applyNumberFormat="1" applyBorder="1" applyAlignment="1" applyProtection="1">
      <alignment horizontal="center"/>
    </xf>
    <xf numFmtId="0" fontId="1" fillId="8" borderId="20" xfId="3" applyFill="1" applyBorder="1" applyAlignment="1" applyProtection="1">
      <alignment horizontal="center"/>
      <protection locked="0"/>
    </xf>
    <xf numFmtId="0" fontId="1" fillId="8" borderId="21" xfId="3" applyFill="1" applyBorder="1" applyAlignment="1" applyProtection="1">
      <alignment horizontal="center"/>
      <protection locked="0"/>
    </xf>
    <xf numFmtId="0" fontId="0" fillId="8" borderId="16" xfId="0" applyFill="1" applyBorder="1" applyAlignment="1">
      <alignment horizontal="center"/>
    </xf>
    <xf numFmtId="0" fontId="0" fillId="8" borderId="16" xfId="0" applyFill="1" applyBorder="1"/>
    <xf numFmtId="0" fontId="7" fillId="8" borderId="16" xfId="1" applyFont="1" applyFill="1" applyBorder="1" applyAlignment="1" applyProtection="1">
      <alignment horizontal="center" vertical="center"/>
      <protection locked="0"/>
    </xf>
    <xf numFmtId="0" fontId="7" fillId="8" borderId="16" xfId="1" applyFont="1" applyFill="1" applyBorder="1" applyAlignment="1" applyProtection="1">
      <alignment horizontal="center" vertical="center" wrapText="1"/>
      <protection locked="0"/>
    </xf>
    <xf numFmtId="0" fontId="1" fillId="0" borderId="3" xfId="3" applyFont="1" applyBorder="1" applyAlignment="1" applyProtection="1">
      <alignment horizontal="center"/>
      <protection locked="0"/>
    </xf>
    <xf numFmtId="49" fontId="1" fillId="0" borderId="3" xfId="3" applyNumberFormat="1" applyFont="1" applyBorder="1" applyProtection="1">
      <protection locked="0"/>
    </xf>
    <xf numFmtId="2" fontId="0" fillId="0" borderId="3" xfId="0" applyNumberFormat="1" applyBorder="1" applyAlignment="1">
      <alignment horizontal="center" vertical="center"/>
    </xf>
    <xf numFmtId="2" fontId="2" fillId="0" borderId="3" xfId="3" applyNumberFormat="1" applyFont="1" applyBorder="1" applyAlignment="1" applyProtection="1">
      <alignment horizontal="center" vertical="center"/>
    </xf>
    <xf numFmtId="0" fontId="7" fillId="8" borderId="18" xfId="1" applyFont="1" applyFill="1" applyBorder="1" applyAlignment="1" applyProtection="1">
      <alignment horizontal="center" vertical="center" wrapText="1"/>
      <protection locked="0"/>
    </xf>
    <xf numFmtId="0" fontId="7" fillId="8" borderId="20" xfId="1" applyFont="1" applyFill="1" applyBorder="1" applyAlignment="1">
      <alignment horizontal="center" vertical="center" wrapText="1"/>
    </xf>
    <xf numFmtId="0" fontId="7" fillId="8" borderId="20" xfId="1" applyFont="1" applyFill="1" applyBorder="1" applyAlignment="1" applyProtection="1">
      <alignment horizontal="center" vertical="center"/>
      <protection locked="0"/>
    </xf>
    <xf numFmtId="0" fontId="7" fillId="8" borderId="20" xfId="1" applyFont="1" applyFill="1" applyBorder="1" applyAlignment="1" applyProtection="1">
      <alignment horizontal="center" vertical="center" wrapText="1"/>
      <protection locked="0"/>
    </xf>
    <xf numFmtId="0" fontId="7" fillId="8" borderId="21" xfId="1" applyFont="1" applyFill="1" applyBorder="1" applyAlignment="1" applyProtection="1">
      <alignment horizontal="center" vertical="center"/>
      <protection locked="0"/>
    </xf>
    <xf numFmtId="2" fontId="2" fillId="8" borderId="20" xfId="3" applyNumberFormat="1" applyFont="1" applyFill="1" applyBorder="1" applyAlignment="1" applyProtection="1">
      <alignment horizontal="center" vertical="center"/>
    </xf>
    <xf numFmtId="2" fontId="2" fillId="8" borderId="21" xfId="3" applyNumberFormat="1" applyFont="1" applyFill="1" applyBorder="1" applyAlignment="1" applyProtection="1">
      <alignment horizontal="center" vertical="center"/>
    </xf>
    <xf numFmtId="0" fontId="1" fillId="0" borderId="3" xfId="3" applyBorder="1" applyAlignment="1" applyProtection="1">
      <alignment horizontal="center"/>
      <protection locked="0"/>
    </xf>
    <xf numFmtId="2" fontId="0" fillId="0" borderId="3" xfId="0" applyNumberFormat="1" applyBorder="1"/>
    <xf numFmtId="2" fontId="1" fillId="0" borderId="3" xfId="3" applyNumberFormat="1" applyFont="1" applyBorder="1" applyAlignment="1" applyProtection="1">
      <alignment horizontal="center"/>
    </xf>
    <xf numFmtId="165" fontId="1" fillId="0" borderId="3" xfId="6" applyNumberFormat="1" applyFont="1" applyBorder="1" applyAlignment="1" applyProtection="1">
      <alignment horizontal="center" vertical="center"/>
      <protection locked="0"/>
    </xf>
    <xf numFmtId="0" fontId="1" fillId="8" borderId="21" xfId="3" applyFill="1" applyBorder="1" applyAlignment="1" applyProtection="1">
      <alignment horizontal="center" vertical="center" wrapText="1"/>
      <protection locked="0"/>
    </xf>
    <xf numFmtId="2" fontId="0" fillId="8" borderId="20" xfId="0" applyNumberFormat="1" applyFill="1" applyBorder="1"/>
    <xf numFmtId="2" fontId="1" fillId="8" borderId="20" xfId="3" applyNumberFormat="1" applyFill="1" applyBorder="1" applyAlignment="1" applyProtection="1">
      <alignment horizontal="center"/>
    </xf>
    <xf numFmtId="165" fontId="1" fillId="8" borderId="21" xfId="6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8" borderId="18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2" fontId="0" fillId="8" borderId="20" xfId="0" applyNumberFormat="1" applyFill="1" applyBorder="1" applyAlignment="1">
      <alignment horizontal="center"/>
    </xf>
    <xf numFmtId="1" fontId="0" fillId="8" borderId="20" xfId="0" applyNumberFormat="1" applyFill="1" applyBorder="1" applyAlignment="1">
      <alignment horizontal="center"/>
    </xf>
    <xf numFmtId="2" fontId="0" fillId="8" borderId="20" xfId="0" applyNumberFormat="1" applyFill="1" applyBorder="1" applyAlignment="1">
      <alignment horizontal="center" vertical="center"/>
    </xf>
    <xf numFmtId="0" fontId="2" fillId="0" borderId="3" xfId="3" applyFont="1" applyBorder="1" applyAlignment="1" applyProtection="1">
      <alignment horizontal="center" vertical="center"/>
      <protection locked="0"/>
    </xf>
    <xf numFmtId="49" fontId="2" fillId="0" borderId="3" xfId="3" applyNumberFormat="1" applyFont="1" applyBorder="1" applyProtection="1">
      <protection locked="0"/>
    </xf>
    <xf numFmtId="164" fontId="20" fillId="0" borderId="3" xfId="3" applyNumberFormat="1" applyFont="1" applyBorder="1" applyAlignment="1" applyProtection="1">
      <alignment horizontal="center" vertical="center"/>
      <protection locked="0"/>
    </xf>
    <xf numFmtId="164" fontId="20" fillId="0" borderId="3" xfId="3" applyNumberFormat="1" applyFont="1" applyFill="1" applyBorder="1" applyAlignment="1" applyProtection="1">
      <alignment horizontal="center" vertical="center"/>
    </xf>
    <xf numFmtId="0" fontId="2" fillId="8" borderId="20" xfId="3" applyFont="1" applyFill="1" applyBorder="1" applyAlignment="1">
      <alignment horizontal="center" vertical="center"/>
    </xf>
    <xf numFmtId="164" fontId="19" fillId="8" borderId="21" xfId="0" applyNumberFormat="1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49" fontId="19" fillId="8" borderId="16" xfId="0" applyNumberFormat="1" applyFont="1" applyFill="1" applyBorder="1" applyAlignment="1">
      <alignment horizontal="center" vertical="center"/>
    </xf>
    <xf numFmtId="49" fontId="19" fillId="0" borderId="3" xfId="0" applyNumberFormat="1" applyFont="1" applyBorder="1"/>
    <xf numFmtId="164" fontId="9" fillId="0" borderId="3" xfId="0" applyNumberFormat="1" applyFont="1" applyBorder="1" applyAlignment="1">
      <alignment horizontal="center"/>
    </xf>
    <xf numFmtId="164" fontId="2" fillId="0" borderId="3" xfId="3" applyNumberFormat="1" applyFont="1" applyBorder="1" applyAlignment="1" applyProtection="1">
      <alignment horizontal="center" vertical="center"/>
    </xf>
    <xf numFmtId="164" fontId="19" fillId="0" borderId="3" xfId="0" applyNumberFormat="1" applyFont="1" applyBorder="1" applyAlignment="1">
      <alignment horizontal="center"/>
    </xf>
    <xf numFmtId="49" fontId="19" fillId="8" borderId="20" xfId="0" applyNumberFormat="1" applyFont="1" applyFill="1" applyBorder="1" applyAlignment="1">
      <alignment horizontal="center" vertical="center"/>
    </xf>
    <xf numFmtId="49" fontId="19" fillId="8" borderId="21" xfId="0" applyNumberFormat="1" applyFont="1" applyFill="1" applyBorder="1" applyAlignment="1">
      <alignment horizontal="center" vertical="center"/>
    </xf>
    <xf numFmtId="164" fontId="9" fillId="8" borderId="20" xfId="0" applyNumberFormat="1" applyFont="1" applyFill="1" applyBorder="1" applyAlignment="1">
      <alignment horizontal="center"/>
    </xf>
    <xf numFmtId="164" fontId="2" fillId="8" borderId="20" xfId="3" applyNumberFormat="1" applyFont="1" applyFill="1" applyBorder="1" applyAlignment="1" applyProtection="1">
      <alignment horizontal="center" vertical="center"/>
    </xf>
    <xf numFmtId="164" fontId="19" fillId="8" borderId="20" xfId="0" applyNumberFormat="1" applyFont="1" applyFill="1" applyBorder="1" applyAlignment="1">
      <alignment horizontal="center"/>
    </xf>
    <xf numFmtId="164" fontId="2" fillId="8" borderId="21" xfId="3" applyNumberFormat="1" applyFont="1" applyFill="1" applyBorder="1" applyAlignment="1" applyProtection="1">
      <alignment horizontal="center" vertical="center"/>
    </xf>
    <xf numFmtId="0" fontId="2" fillId="0" borderId="3" xfId="3" applyFont="1" applyFill="1" applyBorder="1" applyAlignment="1" applyProtection="1">
      <alignment horizontal="center" vertical="center"/>
      <protection locked="0"/>
    </xf>
    <xf numFmtId="49" fontId="2" fillId="0" borderId="3" xfId="3" applyNumberFormat="1" applyFont="1" applyFill="1" applyBorder="1" applyAlignment="1" applyProtection="1">
      <alignment horizontal="left"/>
      <protection locked="0"/>
    </xf>
    <xf numFmtId="2" fontId="20" fillId="0" borderId="3" xfId="3" applyNumberFormat="1" applyFont="1" applyFill="1" applyBorder="1" applyAlignment="1" applyProtection="1">
      <alignment horizontal="center" vertical="center"/>
    </xf>
    <xf numFmtId="2" fontId="20" fillId="8" borderId="20" xfId="3" applyNumberFormat="1" applyFont="1" applyFill="1" applyBorder="1" applyAlignment="1" applyProtection="1">
      <alignment horizontal="center" vertical="center"/>
      <protection locked="0"/>
    </xf>
    <xf numFmtId="2" fontId="20" fillId="8" borderId="21" xfId="3" applyNumberFormat="1" applyFont="1" applyFill="1" applyBorder="1" applyAlignment="1" applyProtection="1">
      <alignment horizontal="center" vertical="center"/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3" xfId="3" applyFont="1" applyFill="1" applyBorder="1" applyAlignment="1">
      <alignment horizontal="left" vertical="center" wrapText="1"/>
    </xf>
    <xf numFmtId="2" fontId="2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/>
    </xf>
    <xf numFmtId="0" fontId="2" fillId="6" borderId="10" xfId="3" applyFont="1" applyFill="1" applyBorder="1" applyAlignment="1" applyProtection="1">
      <alignment horizontal="center" vertical="center" wrapText="1"/>
      <protection locked="0"/>
    </xf>
    <xf numFmtId="0" fontId="2" fillId="6" borderId="11" xfId="3" applyFont="1" applyFill="1" applyBorder="1" applyAlignment="1">
      <alignment horizontal="center" vertical="center" wrapText="1"/>
    </xf>
    <xf numFmtId="0" fontId="2" fillId="6" borderId="11" xfId="3" applyFont="1" applyFill="1" applyBorder="1" applyAlignment="1" applyProtection="1">
      <alignment horizontal="center" vertical="center" wrapText="1"/>
      <protection locked="0"/>
    </xf>
    <xf numFmtId="0" fontId="2" fillId="6" borderId="12" xfId="3" applyFont="1" applyFill="1" applyBorder="1" applyAlignment="1" applyProtection="1">
      <alignment horizontal="center" vertical="center" wrapText="1"/>
      <protection locked="0"/>
    </xf>
    <xf numFmtId="2" fontId="2" fillId="6" borderId="20" xfId="3" applyNumberFormat="1" applyFont="1" applyFill="1" applyBorder="1" applyAlignment="1" applyProtection="1">
      <alignment horizontal="center" vertical="center" wrapText="1"/>
      <protection locked="0"/>
    </xf>
    <xf numFmtId="1" fontId="9" fillId="8" borderId="21" xfId="0" applyNumberFormat="1" applyFont="1" applyFill="1" applyBorder="1" applyAlignment="1" applyProtection="1">
      <alignment horizontal="center"/>
      <protection locked="0"/>
    </xf>
    <xf numFmtId="0" fontId="19" fillId="8" borderId="16" xfId="0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/>
    </xf>
    <xf numFmtId="164" fontId="2" fillId="3" borderId="3" xfId="3" applyNumberFormat="1" applyFont="1" applyFill="1" applyBorder="1" applyAlignment="1" applyProtection="1">
      <alignment horizontal="center"/>
    </xf>
    <xf numFmtId="164" fontId="2" fillId="8" borderId="20" xfId="3" applyNumberFormat="1" applyFont="1" applyFill="1" applyBorder="1" applyAlignment="1" applyProtection="1">
      <alignment horizontal="center"/>
    </xf>
    <xf numFmtId="164" fontId="2" fillId="8" borderId="21" xfId="3" applyNumberFormat="1" applyFont="1" applyFill="1" applyBorder="1" applyAlignment="1" applyProtection="1">
      <alignment horizontal="center"/>
    </xf>
    <xf numFmtId="0" fontId="2" fillId="8" borderId="16" xfId="3" applyFont="1" applyFill="1" applyBorder="1" applyAlignment="1" applyProtection="1">
      <alignment horizontal="center" vertical="center" wrapText="1"/>
      <protection locked="0"/>
    </xf>
    <xf numFmtId="0" fontId="4" fillId="8" borderId="16" xfId="3" applyFont="1" applyFill="1" applyBorder="1" applyAlignment="1" applyProtection="1">
      <alignment horizontal="center" vertical="center" wrapText="1"/>
      <protection locked="0"/>
    </xf>
    <xf numFmtId="0" fontId="5" fillId="8" borderId="16" xfId="3" applyFont="1" applyFill="1" applyBorder="1" applyAlignment="1" applyProtection="1">
      <alignment horizontal="center" vertical="center" wrapText="1"/>
      <protection locked="0"/>
    </xf>
    <xf numFmtId="1" fontId="2" fillId="0" borderId="3" xfId="3" applyNumberFormat="1" applyFont="1" applyBorder="1" applyAlignment="1" applyProtection="1">
      <alignment horizontal="center" vertical="center"/>
    </xf>
    <xf numFmtId="1" fontId="2" fillId="0" borderId="3" xfId="3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2" fillId="8" borderId="18" xfId="3" applyFont="1" applyFill="1" applyBorder="1" applyAlignment="1" applyProtection="1">
      <alignment horizontal="center"/>
      <protection locked="0"/>
    </xf>
    <xf numFmtId="0" fontId="2" fillId="8" borderId="20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0" fontId="5" fillId="8" borderId="20" xfId="3" applyFont="1" applyFill="1" applyBorder="1" applyAlignment="1" applyProtection="1">
      <alignment horizontal="center"/>
      <protection locked="0"/>
    </xf>
    <xf numFmtId="0" fontId="5" fillId="8" borderId="20" xfId="3" applyFont="1" applyFill="1" applyBorder="1" applyAlignment="1" applyProtection="1">
      <alignment horizontal="center" vertical="center" wrapText="1"/>
      <protection locked="0"/>
    </xf>
    <xf numFmtId="0" fontId="5" fillId="8" borderId="21" xfId="3" applyFont="1" applyFill="1" applyBorder="1" applyAlignment="1" applyProtection="1">
      <alignment horizontal="center" vertical="center" wrapText="1"/>
      <protection locked="0"/>
    </xf>
    <xf numFmtId="0" fontId="2" fillId="8" borderId="18" xfId="3" applyFont="1" applyFill="1" applyBorder="1" applyAlignment="1">
      <alignment horizontal="center"/>
    </xf>
    <xf numFmtId="0" fontId="4" fillId="8" borderId="20" xfId="3" applyFont="1" applyFill="1" applyBorder="1"/>
    <xf numFmtId="1" fontId="2" fillId="8" borderId="20" xfId="3" applyNumberFormat="1" applyFont="1" applyFill="1" applyBorder="1" applyAlignment="1">
      <alignment horizontal="center"/>
    </xf>
    <xf numFmtId="2" fontId="2" fillId="8" borderId="20" xfId="3" applyNumberFormat="1" applyFont="1" applyFill="1" applyBorder="1" applyAlignment="1">
      <alignment horizontal="center" vertical="center"/>
    </xf>
    <xf numFmtId="2" fontId="2" fillId="8" borderId="21" xfId="3" applyNumberFormat="1" applyFont="1" applyFill="1" applyBorder="1" applyAlignment="1">
      <alignment horizontal="center" vertical="center"/>
    </xf>
    <xf numFmtId="0" fontId="4" fillId="8" borderId="18" xfId="3" applyFont="1" applyFill="1" applyBorder="1" applyAlignment="1" applyProtection="1">
      <alignment horizontal="center"/>
      <protection locked="0"/>
    </xf>
    <xf numFmtId="0" fontId="4" fillId="8" borderId="21" xfId="3" applyFont="1" applyFill="1" applyBorder="1" applyAlignment="1" applyProtection="1">
      <alignment horizontal="center"/>
      <protection locked="0"/>
    </xf>
    <xf numFmtId="0" fontId="4" fillId="8" borderId="18" xfId="3" applyFont="1" applyFill="1" applyBorder="1" applyAlignment="1">
      <alignment horizontal="center"/>
    </xf>
    <xf numFmtId="49" fontId="2" fillId="8" borderId="16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" applyFont="1" applyBorder="1"/>
    <xf numFmtId="1" fontId="2" fillId="0" borderId="3" xfId="3" applyNumberFormat="1" applyFont="1" applyBorder="1" applyAlignment="1" applyProtection="1">
      <alignment horizontal="center"/>
    </xf>
    <xf numFmtId="1" fontId="2" fillId="0" borderId="3" xfId="3" applyNumberFormat="1" applyFont="1" applyFill="1" applyBorder="1" applyAlignment="1" applyProtection="1">
      <alignment horizontal="center"/>
    </xf>
    <xf numFmtId="1" fontId="9" fillId="0" borderId="3" xfId="0" applyNumberFormat="1" applyFont="1" applyBorder="1" applyAlignment="1">
      <alignment horizontal="center"/>
    </xf>
    <xf numFmtId="49" fontId="2" fillId="8" borderId="20" xfId="3" applyNumberFormat="1" applyFont="1" applyFill="1" applyBorder="1" applyAlignment="1" applyProtection="1">
      <alignment horizontal="center" vertical="center" wrapText="1"/>
      <protection locked="0"/>
    </xf>
    <xf numFmtId="1" fontId="9" fillId="8" borderId="20" xfId="0" applyNumberFormat="1" applyFont="1" applyFill="1" applyBorder="1" applyAlignment="1">
      <alignment horizontal="center"/>
    </xf>
    <xf numFmtId="1" fontId="2" fillId="8" borderId="21" xfId="4" quotePrefix="1" applyNumberFormat="1" applyFont="1" applyFill="1" applyBorder="1" applyAlignment="1" applyProtection="1">
      <alignment horizontal="center"/>
    </xf>
    <xf numFmtId="0" fontId="2" fillId="8" borderId="16" xfId="3" applyFont="1" applyFill="1" applyBorder="1" applyAlignment="1">
      <alignment horizontal="center" vertical="center" wrapText="1"/>
    </xf>
    <xf numFmtId="0" fontId="2" fillId="8" borderId="16" xfId="3" applyFont="1" applyFill="1" applyBorder="1" applyAlignment="1">
      <alignment horizontal="center" vertical="center"/>
    </xf>
    <xf numFmtId="0" fontId="1" fillId="6" borderId="16" xfId="3" applyFont="1" applyFill="1" applyBorder="1" applyAlignment="1" applyProtection="1">
      <alignment horizontal="center" vertical="center" wrapText="1"/>
      <protection locked="0"/>
    </xf>
    <xf numFmtId="164" fontId="1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2" fillId="8" borderId="18" xfId="3" applyFont="1" applyFill="1" applyBorder="1" applyAlignment="1">
      <alignment horizontal="center" vertical="center" wrapText="1"/>
    </xf>
    <xf numFmtId="0" fontId="2" fillId="8" borderId="19" xfId="3" applyFont="1" applyFill="1" applyBorder="1" applyAlignment="1">
      <alignment horizontal="center" vertical="center"/>
    </xf>
    <xf numFmtId="0" fontId="2" fillId="8" borderId="20" xfId="3" applyFont="1" applyFill="1" applyBorder="1" applyAlignment="1">
      <alignment horizontal="center"/>
    </xf>
    <xf numFmtId="164" fontId="1" fillId="6" borderId="21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8" xfId="3" applyFont="1" applyFill="1" applyBorder="1" applyAlignment="1" applyProtection="1">
      <alignment horizontal="center" vertical="center" wrapText="1"/>
      <protection locked="0"/>
    </xf>
    <xf numFmtId="0" fontId="2" fillId="6" borderId="48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3" fillId="0" borderId="0" xfId="0" applyFont="1"/>
    <xf numFmtId="0" fontId="24" fillId="8" borderId="38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36" xfId="0" applyFont="1" applyFill="1" applyBorder="1" applyAlignment="1">
      <alignment horizontal="center" vertical="center" wrapText="1"/>
    </xf>
    <xf numFmtId="0" fontId="24" fillId="6" borderId="18" xfId="3" applyFont="1" applyFill="1" applyBorder="1" applyAlignment="1" applyProtection="1">
      <alignment horizontal="center" vertical="center" wrapText="1"/>
      <protection locked="0"/>
    </xf>
    <xf numFmtId="0" fontId="24" fillId="6" borderId="19" xfId="3" applyFont="1" applyFill="1" applyBorder="1" applyAlignment="1" applyProtection="1">
      <alignment horizontal="center" vertical="center" wrapText="1"/>
      <protection locked="0"/>
    </xf>
    <xf numFmtId="0" fontId="22" fillId="8" borderId="18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4" fillId="0" borderId="3" xfId="3" applyFont="1" applyBorder="1" applyAlignment="1" applyProtection="1">
      <alignment horizontal="center"/>
      <protection locked="0"/>
    </xf>
    <xf numFmtId="0" fontId="24" fillId="0" borderId="14" xfId="3" applyFont="1" applyBorder="1" applyAlignment="1" applyProtection="1"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/>
      <protection locked="0"/>
    </xf>
    <xf numFmtId="49" fontId="24" fillId="0" borderId="15" xfId="3" applyNumberFormat="1" applyFont="1" applyBorder="1" applyProtection="1"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/>
      <protection locked="0"/>
    </xf>
    <xf numFmtId="0" fontId="22" fillId="0" borderId="17" xfId="0" applyFont="1" applyBorder="1" applyProtection="1"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8" borderId="18" xfId="0" applyFont="1" applyFill="1" applyBorder="1" applyAlignment="1" applyProtection="1">
      <alignment horizontal="center" vertical="center"/>
      <protection locked="0"/>
    </xf>
    <xf numFmtId="0" fontId="22" fillId="8" borderId="20" xfId="0" applyFont="1" applyFill="1" applyBorder="1" applyAlignment="1" applyProtection="1">
      <alignment horizontal="center" vertical="center"/>
      <protection locked="0"/>
    </xf>
    <xf numFmtId="0" fontId="22" fillId="8" borderId="21" xfId="0" applyFont="1" applyFill="1" applyBorder="1" applyAlignment="1" applyProtection="1">
      <alignment horizontal="center" vertical="center"/>
      <protection locked="0"/>
    </xf>
    <xf numFmtId="0" fontId="25" fillId="0" borderId="0" xfId="2" applyFont="1"/>
    <xf numFmtId="0" fontId="4" fillId="8" borderId="16" xfId="3" applyFont="1" applyFill="1" applyBorder="1" applyAlignment="1" applyProtection="1">
      <alignment horizontal="center" vertical="center" wrapText="1"/>
      <protection locked="0"/>
    </xf>
    <xf numFmtId="0" fontId="2" fillId="6" borderId="49" xfId="3" applyFont="1" applyFill="1" applyBorder="1" applyAlignment="1" applyProtection="1">
      <alignment horizontal="center" vertical="center" wrapText="1"/>
      <protection locked="0"/>
    </xf>
    <xf numFmtId="0" fontId="2" fillId="8" borderId="36" xfId="3" applyFont="1" applyFill="1" applyBorder="1" applyAlignment="1" applyProtection="1">
      <alignment horizontal="center" vertical="center"/>
      <protection locked="0"/>
    </xf>
    <xf numFmtId="2" fontId="2" fillId="5" borderId="50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50" xfId="3" applyFont="1" applyFill="1" applyBorder="1" applyAlignment="1" applyProtection="1">
      <alignment horizontal="center" vertical="center"/>
      <protection locked="0"/>
    </xf>
    <xf numFmtId="0" fontId="2" fillId="6" borderId="50" xfId="3" applyFont="1" applyFill="1" applyBorder="1" applyAlignment="1" applyProtection="1">
      <alignment horizontal="center"/>
      <protection locked="0"/>
    </xf>
    <xf numFmtId="0" fontId="2" fillId="6" borderId="51" xfId="3" applyFont="1" applyFill="1" applyBorder="1" applyAlignment="1" applyProtection="1">
      <alignment horizontal="center"/>
      <protection locked="0"/>
    </xf>
    <xf numFmtId="0" fontId="2" fillId="6" borderId="49" xfId="3" applyFont="1" applyFill="1" applyBorder="1" applyAlignment="1" applyProtection="1">
      <alignment horizontal="center"/>
      <protection locked="0"/>
    </xf>
    <xf numFmtId="0" fontId="2" fillId="6" borderId="11" xfId="3" applyFont="1" applyFill="1" applyBorder="1" applyAlignment="1" applyProtection="1">
      <alignment horizontal="center" vertical="center"/>
      <protection locked="0"/>
    </xf>
    <xf numFmtId="0" fontId="2" fillId="6" borderId="11" xfId="3" applyFont="1" applyFill="1" applyBorder="1" applyAlignment="1" applyProtection="1">
      <alignment horizontal="center"/>
      <protection locked="0"/>
    </xf>
    <xf numFmtId="0" fontId="2" fillId="6" borderId="52" xfId="3" applyFont="1" applyFill="1" applyBorder="1" applyAlignment="1" applyProtection="1">
      <alignment horizontal="center"/>
      <protection locked="0"/>
    </xf>
    <xf numFmtId="0" fontId="2" fillId="6" borderId="53" xfId="3" applyFont="1" applyFill="1" applyBorder="1" applyAlignment="1" applyProtection="1">
      <alignment horizontal="center"/>
      <protection locked="0"/>
    </xf>
    <xf numFmtId="0" fontId="27" fillId="0" borderId="0" xfId="0" applyFont="1"/>
    <xf numFmtId="0" fontId="27" fillId="0" borderId="0" xfId="2" quotePrefix="1" applyFont="1"/>
    <xf numFmtId="0" fontId="27" fillId="0" borderId="0" xfId="2" applyFont="1"/>
    <xf numFmtId="0" fontId="4" fillId="8" borderId="36" xfId="3" applyFont="1" applyFill="1" applyBorder="1" applyAlignment="1" applyProtection="1">
      <alignment horizontal="center" vertical="center" wrapText="1"/>
      <protection locked="0"/>
    </xf>
    <xf numFmtId="1" fontId="2" fillId="8" borderId="20" xfId="3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" fillId="8" borderId="18" xfId="3" applyFont="1" applyFill="1" applyBorder="1" applyAlignment="1">
      <alignment horizontal="center"/>
    </xf>
    <xf numFmtId="0" fontId="2" fillId="8" borderId="20" xfId="3" applyFont="1" applyFill="1" applyBorder="1" applyAlignment="1">
      <alignment horizontal="center"/>
    </xf>
    <xf numFmtId="0" fontId="3" fillId="0" borderId="24" xfId="3" applyFont="1" applyBorder="1" applyAlignment="1" applyProtection="1">
      <alignment horizontal="right"/>
      <protection locked="0"/>
    </xf>
    <xf numFmtId="0" fontId="2" fillId="8" borderId="1" xfId="3" applyFont="1" applyFill="1" applyBorder="1" applyAlignment="1" applyProtection="1">
      <alignment horizontal="center" vertical="center" wrapText="1"/>
      <protection locked="0"/>
    </xf>
    <xf numFmtId="0" fontId="2" fillId="8" borderId="16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left"/>
      <protection locked="0"/>
    </xf>
    <xf numFmtId="0" fontId="4" fillId="8" borderId="7" xfId="3" applyFont="1" applyFill="1" applyBorder="1" applyAlignment="1" applyProtection="1">
      <alignment horizontal="center" vertical="center" wrapText="1"/>
      <protection locked="0"/>
    </xf>
    <xf numFmtId="0" fontId="4" fillId="8" borderId="38" xfId="3" applyFont="1" applyFill="1" applyBorder="1" applyAlignment="1" applyProtection="1">
      <alignment horizontal="center" vertical="center" wrapText="1"/>
      <protection locked="0"/>
    </xf>
    <xf numFmtId="0" fontId="4" fillId="8" borderId="8" xfId="3" applyFont="1" applyFill="1" applyBorder="1" applyAlignment="1" applyProtection="1">
      <alignment horizontal="center" vertical="center" wrapText="1"/>
      <protection locked="0"/>
    </xf>
    <xf numFmtId="0" fontId="4" fillId="8" borderId="16" xfId="3" applyFont="1" applyFill="1" applyBorder="1" applyAlignment="1" applyProtection="1">
      <alignment horizontal="center" vertical="center" wrapText="1"/>
      <protection locked="0"/>
    </xf>
    <xf numFmtId="0" fontId="4" fillId="8" borderId="22" xfId="3" applyFont="1" applyFill="1" applyBorder="1" applyAlignment="1" applyProtection="1">
      <alignment horizontal="center" vertical="center" wrapText="1"/>
      <protection locked="0"/>
    </xf>
    <xf numFmtId="0" fontId="4" fillId="8" borderId="31" xfId="3" applyFont="1" applyFill="1" applyBorder="1" applyAlignment="1" applyProtection="1">
      <alignment horizontal="center" vertical="center"/>
      <protection locked="0"/>
    </xf>
    <xf numFmtId="0" fontId="4" fillId="8" borderId="8" xfId="3" applyFont="1" applyFill="1" applyBorder="1" applyAlignment="1" applyProtection="1">
      <alignment horizontal="center" vertical="center"/>
      <protection locked="0"/>
    </xf>
    <xf numFmtId="0" fontId="4" fillId="8" borderId="23" xfId="3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/>
      <protection locked="0"/>
    </xf>
    <xf numFmtId="0" fontId="3" fillId="0" borderId="0" xfId="3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8" borderId="15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/>
    </xf>
    <xf numFmtId="0" fontId="19" fillId="8" borderId="16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 wrapText="1"/>
    </xf>
    <xf numFmtId="0" fontId="19" fillId="8" borderId="3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24" xfId="0" applyFont="1" applyBorder="1" applyAlignment="1">
      <alignment horizontal="right"/>
    </xf>
    <xf numFmtId="0" fontId="19" fillId="8" borderId="1" xfId="0" applyFont="1" applyFill="1" applyBorder="1" applyAlignment="1">
      <alignment horizontal="center"/>
    </xf>
    <xf numFmtId="0" fontId="19" fillId="8" borderId="16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2" fillId="6" borderId="8" xfId="3" applyFont="1" applyFill="1" applyBorder="1" applyAlignment="1" applyProtection="1">
      <alignment horizontal="center" vertical="center" wrapText="1"/>
      <protection locked="0"/>
    </xf>
    <xf numFmtId="0" fontId="2" fillId="6" borderId="1" xfId="3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2" fillId="8" borderId="32" xfId="3" applyFont="1" applyFill="1" applyBorder="1" applyAlignment="1">
      <alignment horizontal="center" vertical="center" wrapText="1"/>
    </xf>
    <xf numFmtId="0" fontId="2" fillId="8" borderId="9" xfId="3" applyFont="1" applyFill="1" applyBorder="1" applyAlignment="1">
      <alignment horizontal="center" vertical="center" wrapText="1"/>
    </xf>
    <xf numFmtId="0" fontId="2" fillId="6" borderId="47" xfId="3" applyFont="1" applyFill="1" applyBorder="1" applyAlignment="1" applyProtection="1">
      <alignment horizontal="center" vertical="center" wrapText="1"/>
      <protection locked="0"/>
    </xf>
    <xf numFmtId="0" fontId="2" fillId="6" borderId="2" xfId="3" applyFont="1" applyFill="1" applyBorder="1" applyAlignment="1" applyProtection="1">
      <alignment horizontal="center" vertical="center" wrapText="1"/>
      <protection locked="0"/>
    </xf>
    <xf numFmtId="0" fontId="20" fillId="8" borderId="44" xfId="3" applyFont="1" applyFill="1" applyBorder="1" applyAlignment="1" applyProtection="1">
      <alignment horizontal="center"/>
      <protection locked="0"/>
    </xf>
    <xf numFmtId="0" fontId="20" fillId="8" borderId="45" xfId="3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left"/>
    </xf>
    <xf numFmtId="0" fontId="2" fillId="6" borderId="1" xfId="3" applyFont="1" applyFill="1" applyBorder="1" applyAlignment="1" applyProtection="1">
      <alignment horizontal="center" vertical="center" wrapText="1"/>
      <protection locked="0"/>
    </xf>
    <xf numFmtId="0" fontId="2" fillId="6" borderId="16" xfId="3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wrapText="1"/>
    </xf>
    <xf numFmtId="0" fontId="2" fillId="8" borderId="18" xfId="4" quotePrefix="1" applyNumberFormat="1" applyFont="1" applyFill="1" applyBorder="1" applyAlignment="1" applyProtection="1">
      <alignment horizontal="center"/>
    </xf>
    <xf numFmtId="0" fontId="2" fillId="8" borderId="20" xfId="4" quotePrefix="1" applyNumberFormat="1" applyFont="1" applyFill="1" applyBorder="1" applyAlignment="1" applyProtection="1">
      <alignment horizontal="center"/>
    </xf>
    <xf numFmtId="0" fontId="3" fillId="3" borderId="1" xfId="3" applyFont="1" applyFill="1" applyBorder="1" applyAlignment="1" applyProtection="1">
      <alignment horizontal="center"/>
      <protection locked="0"/>
    </xf>
    <xf numFmtId="0" fontId="2" fillId="8" borderId="16" xfId="3" applyFont="1" applyFill="1" applyBorder="1" applyAlignment="1">
      <alignment horizontal="center" vertic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0" fillId="8" borderId="16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0" fontId="0" fillId="8" borderId="18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6" fillId="3" borderId="26" xfId="3" applyFont="1" applyFill="1" applyBorder="1" applyAlignment="1" applyProtection="1">
      <alignment horizontal="center"/>
      <protection locked="0"/>
    </xf>
    <xf numFmtId="0" fontId="6" fillId="3" borderId="27" xfId="3" applyFont="1" applyFill="1" applyBorder="1" applyAlignment="1" applyProtection="1">
      <alignment horizontal="center"/>
      <protection locked="0"/>
    </xf>
    <xf numFmtId="0" fontId="6" fillId="3" borderId="28" xfId="3" applyFont="1" applyFill="1" applyBorder="1" applyAlignment="1" applyProtection="1">
      <alignment horizontal="center"/>
      <protection locked="0"/>
    </xf>
    <xf numFmtId="0" fontId="1" fillId="8" borderId="1" xfId="3" applyFill="1" applyBorder="1" applyAlignment="1" applyProtection="1">
      <alignment horizontal="center" vertical="center" wrapText="1"/>
      <protection locked="0"/>
    </xf>
    <xf numFmtId="0" fontId="1" fillId="8" borderId="16" xfId="3" applyFill="1" applyBorder="1" applyAlignment="1" applyProtection="1">
      <alignment horizontal="center" vertical="center" wrapText="1"/>
      <protection locked="0"/>
    </xf>
    <xf numFmtId="0" fontId="6" fillId="3" borderId="15" xfId="3" applyFont="1" applyFill="1" applyBorder="1" applyAlignment="1" applyProtection="1">
      <alignment horizontal="center" vertical="top" wrapText="1"/>
      <protection locked="0"/>
    </xf>
    <xf numFmtId="0" fontId="6" fillId="3" borderId="25" xfId="3" applyFont="1" applyFill="1" applyBorder="1" applyAlignment="1" applyProtection="1">
      <alignment horizontal="center" vertical="top" wrapText="1"/>
      <protection locked="0"/>
    </xf>
    <xf numFmtId="0" fontId="7" fillId="8" borderId="1" xfId="1" applyFont="1" applyFill="1" applyBorder="1" applyAlignment="1" applyProtection="1">
      <alignment horizontal="center" vertical="center" wrapText="1"/>
      <protection locked="0"/>
    </xf>
    <xf numFmtId="0" fontId="7" fillId="8" borderId="16" xfId="1" applyFont="1" applyFill="1" applyBorder="1" applyAlignment="1" applyProtection="1">
      <alignment horizontal="center" vertical="center" wrapText="1"/>
      <protection locked="0"/>
    </xf>
    <xf numFmtId="0" fontId="7" fillId="8" borderId="16" xfId="1" applyFont="1" applyFill="1" applyBorder="1" applyAlignment="1">
      <alignment horizontal="center" vertical="center" wrapText="1"/>
    </xf>
    <xf numFmtId="0" fontId="1" fillId="8" borderId="18" xfId="3" applyFont="1" applyFill="1" applyBorder="1" applyAlignment="1" applyProtection="1">
      <alignment horizontal="center"/>
      <protection locked="0"/>
    </xf>
    <xf numFmtId="0" fontId="1" fillId="8" borderId="20" xfId="3" applyFont="1" applyFill="1" applyBorder="1" applyAlignment="1" applyProtection="1">
      <alignment horizontal="center"/>
      <protection locked="0"/>
    </xf>
    <xf numFmtId="0" fontId="6" fillId="0" borderId="24" xfId="3" applyFont="1" applyBorder="1" applyAlignment="1" applyProtection="1">
      <alignment horizontal="center"/>
      <protection locked="0"/>
    </xf>
    <xf numFmtId="0" fontId="1" fillId="0" borderId="24" xfId="3" applyBorder="1" applyAlignment="1" applyProtection="1">
      <alignment horizontal="center"/>
      <protection locked="0"/>
    </xf>
    <xf numFmtId="0" fontId="6" fillId="0" borderId="0" xfId="3" applyFont="1" applyBorder="1" applyAlignment="1" applyProtection="1">
      <alignment horizontal="right"/>
      <protection locked="0"/>
    </xf>
    <xf numFmtId="0" fontId="1" fillId="0" borderId="0" xfId="3" applyBorder="1" applyAlignment="1" applyProtection="1">
      <alignment horizontal="right"/>
      <protection locked="0"/>
    </xf>
    <xf numFmtId="0" fontId="1" fillId="8" borderId="31" xfId="3" applyFill="1" applyBorder="1" applyAlignment="1" applyProtection="1">
      <alignment horizontal="center" vertical="center" wrapText="1"/>
      <protection locked="0"/>
    </xf>
    <xf numFmtId="0" fontId="1" fillId="8" borderId="18" xfId="3" applyFill="1" applyBorder="1" applyAlignment="1" applyProtection="1">
      <protection locked="0"/>
    </xf>
    <xf numFmtId="0" fontId="1" fillId="8" borderId="20" xfId="3" applyFill="1" applyBorder="1" applyAlignment="1" applyProtection="1">
      <protection locked="0"/>
    </xf>
    <xf numFmtId="0" fontId="1" fillId="8" borderId="15" xfId="3" applyFill="1" applyBorder="1" applyAlignment="1" applyProtection="1">
      <alignment horizontal="center" vertical="center" wrapText="1"/>
      <protection locked="0"/>
    </xf>
    <xf numFmtId="0" fontId="1" fillId="8" borderId="25" xfId="3" applyFill="1" applyBorder="1" applyAlignment="1" applyProtection="1">
      <alignment horizontal="center" vertical="center" wrapText="1"/>
      <protection locked="0"/>
    </xf>
    <xf numFmtId="0" fontId="1" fillId="8" borderId="13" xfId="3" applyFill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left"/>
      <protection locked="0"/>
    </xf>
    <xf numFmtId="0" fontId="6" fillId="0" borderId="0" xfId="3" applyFont="1" applyBorder="1" applyAlignment="1" applyProtection="1">
      <alignment horizontal="left"/>
      <protection locked="0"/>
    </xf>
    <xf numFmtId="0" fontId="6" fillId="0" borderId="24" xfId="3" applyFont="1" applyBorder="1" applyAlignment="1" applyProtection="1">
      <alignment horizontal="right"/>
      <protection locked="0"/>
    </xf>
    <xf numFmtId="0" fontId="1" fillId="8" borderId="29" xfId="3" applyFill="1" applyBorder="1" applyAlignment="1" applyProtection="1">
      <alignment horizontal="center" vertical="center" wrapText="1"/>
      <protection locked="0"/>
    </xf>
    <xf numFmtId="0" fontId="1" fillId="8" borderId="30" xfId="3" applyFill="1" applyBorder="1" applyAlignment="1" applyProtection="1">
      <alignment horizontal="center" vertical="center" wrapText="1"/>
      <protection locked="0"/>
    </xf>
    <xf numFmtId="0" fontId="1" fillId="6" borderId="1" xfId="3" applyFont="1" applyFill="1" applyBorder="1" applyAlignment="1" applyProtection="1">
      <alignment horizontal="center" vertical="center" wrapText="1"/>
      <protection locked="0"/>
    </xf>
    <xf numFmtId="0" fontId="1" fillId="6" borderId="16" xfId="3" applyFont="1" applyFill="1" applyBorder="1" applyAlignment="1" applyProtection="1">
      <alignment horizontal="center" vertical="center" wrapText="1"/>
      <protection locked="0"/>
    </xf>
    <xf numFmtId="0" fontId="1" fillId="6" borderId="16" xfId="3" applyFont="1" applyFill="1" applyBorder="1" applyAlignment="1">
      <alignment horizontal="center" vertical="center" wrapText="1"/>
    </xf>
    <xf numFmtId="0" fontId="17" fillId="4" borderId="15" xfId="3" applyFont="1" applyFill="1" applyBorder="1" applyAlignment="1" applyProtection="1">
      <alignment horizontal="center" wrapText="1"/>
      <protection locked="0"/>
    </xf>
    <xf numFmtId="0" fontId="17" fillId="4" borderId="25" xfId="3" applyFont="1" applyFill="1" applyBorder="1" applyAlignment="1" applyProtection="1">
      <alignment horizontal="center" wrapText="1"/>
      <protection locked="0"/>
    </xf>
    <xf numFmtId="0" fontId="17" fillId="4" borderId="13" xfId="3" applyFont="1" applyFill="1" applyBorder="1" applyAlignment="1" applyProtection="1">
      <alignment horizontal="center" wrapText="1"/>
      <protection locked="0"/>
    </xf>
    <xf numFmtId="0" fontId="1" fillId="8" borderId="18" xfId="3" applyFill="1" applyBorder="1" applyAlignment="1">
      <alignment horizontal="center"/>
    </xf>
    <xf numFmtId="0" fontId="1" fillId="8" borderId="20" xfId="3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wrapText="1"/>
    </xf>
    <xf numFmtId="49" fontId="2" fillId="8" borderId="18" xfId="3" applyNumberFormat="1" applyFont="1" applyFill="1" applyBorder="1" applyAlignment="1" applyProtection="1">
      <alignment horizontal="center"/>
      <protection locked="0"/>
    </xf>
    <xf numFmtId="49" fontId="2" fillId="8" borderId="20" xfId="3" applyNumberFormat="1" applyFont="1" applyFill="1" applyBorder="1" applyAlignment="1" applyProtection="1">
      <alignment horizontal="center"/>
      <protection locked="0"/>
    </xf>
    <xf numFmtId="0" fontId="3" fillId="0" borderId="0" xfId="3" applyFont="1" applyBorder="1" applyAlignment="1" applyProtection="1">
      <alignment horizontal="center"/>
      <protection locked="0"/>
    </xf>
    <xf numFmtId="0" fontId="3" fillId="0" borderId="0" xfId="3" applyFont="1" applyBorder="1" applyAlignment="1" applyProtection="1">
      <alignment horizontal="right"/>
      <protection locked="0"/>
    </xf>
    <xf numFmtId="0" fontId="2" fillId="6" borderId="16" xfId="3" applyFont="1" applyFill="1" applyBorder="1" applyAlignment="1">
      <alignment horizontal="center" vertical="center" wrapText="1"/>
    </xf>
    <xf numFmtId="0" fontId="3" fillId="0" borderId="24" xfId="3" applyFont="1" applyBorder="1" applyAlignment="1" applyProtection="1">
      <alignment horizontal="left"/>
      <protection locked="0"/>
    </xf>
    <xf numFmtId="0" fontId="2" fillId="8" borderId="8" xfId="3" applyFont="1" applyFill="1" applyBorder="1" applyAlignment="1" applyProtection="1">
      <alignment horizontal="center" vertical="center" wrapText="1"/>
      <protection locked="0"/>
    </xf>
    <xf numFmtId="0" fontId="2" fillId="8" borderId="23" xfId="3" applyFont="1" applyFill="1" applyBorder="1" applyAlignment="1" applyProtection="1">
      <alignment horizontal="center" vertical="center" wrapText="1"/>
      <protection locked="0"/>
    </xf>
    <xf numFmtId="0" fontId="3" fillId="0" borderId="6" xfId="3" applyFont="1" applyFill="1" applyBorder="1" applyAlignment="1" applyProtection="1">
      <alignment horizontal="left"/>
      <protection locked="0"/>
    </xf>
    <xf numFmtId="0" fontId="19" fillId="5" borderId="44" xfId="0" applyFont="1" applyFill="1" applyBorder="1" applyAlignment="1">
      <alignment horizontal="center"/>
    </xf>
    <xf numFmtId="0" fontId="19" fillId="5" borderId="45" xfId="0" applyFont="1" applyFill="1" applyBorder="1" applyAlignment="1">
      <alignment horizontal="center"/>
    </xf>
    <xf numFmtId="0" fontId="2" fillId="6" borderId="43" xfId="3" applyFont="1" applyFill="1" applyBorder="1" applyAlignment="1" applyProtection="1">
      <alignment horizontal="center" vertical="center" wrapText="1"/>
      <protection locked="0"/>
    </xf>
    <xf numFmtId="0" fontId="2" fillId="6" borderId="23" xfId="3" applyFont="1" applyFill="1" applyBorder="1" applyAlignment="1" applyProtection="1">
      <alignment horizontal="center" vertical="center" wrapText="1"/>
      <protection locked="0"/>
    </xf>
    <xf numFmtId="0" fontId="2" fillId="6" borderId="1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right"/>
      <protection locked="0"/>
    </xf>
    <xf numFmtId="0" fontId="9" fillId="6" borderId="33" xfId="0" applyFont="1" applyFill="1" applyBorder="1" applyAlignment="1" applyProtection="1">
      <alignment horizontal="center" vertical="center" wrapText="1"/>
      <protection locked="0"/>
    </xf>
    <xf numFmtId="0" fontId="9" fillId="6" borderId="34" xfId="0" applyFont="1" applyFill="1" applyBorder="1" applyAlignment="1" applyProtection="1">
      <alignment horizontal="center" vertical="center" wrapText="1"/>
      <protection locked="0"/>
    </xf>
    <xf numFmtId="0" fontId="2" fillId="6" borderId="33" xfId="3" applyFont="1" applyFill="1" applyBorder="1" applyAlignment="1" applyProtection="1">
      <alignment horizontal="center" vertical="center" wrapText="1"/>
      <protection locked="0"/>
    </xf>
    <xf numFmtId="0" fontId="2" fillId="6" borderId="39" xfId="3" applyFont="1" applyFill="1" applyBorder="1" applyAlignment="1" applyProtection="1">
      <alignment horizontal="center" vertical="center" wrapText="1"/>
      <protection locked="0"/>
    </xf>
    <xf numFmtId="0" fontId="2" fillId="6" borderId="48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left"/>
      <protection locked="0"/>
    </xf>
    <xf numFmtId="0" fontId="22" fillId="8" borderId="41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4" fillId="8" borderId="42" xfId="0" applyFont="1" applyFill="1" applyBorder="1" applyAlignment="1">
      <alignment horizontal="center" vertical="top" wrapText="1"/>
    </xf>
    <xf numFmtId="0" fontId="24" fillId="8" borderId="25" xfId="0" applyFont="1" applyFill="1" applyBorder="1" applyAlignment="1">
      <alignment horizontal="center" vertical="top" wrapText="1"/>
    </xf>
    <xf numFmtId="0" fontId="24" fillId="8" borderId="35" xfId="0" applyFont="1" applyFill="1" applyBorder="1" applyAlignment="1">
      <alignment horizontal="center" vertical="top" wrapText="1"/>
    </xf>
    <xf numFmtId="0" fontId="24" fillId="8" borderId="44" xfId="3" applyFont="1" applyFill="1" applyBorder="1" applyAlignment="1" applyProtection="1">
      <alignment horizontal="center"/>
      <protection locked="0"/>
    </xf>
    <xf numFmtId="0" fontId="24" fillId="8" borderId="46" xfId="3" applyFont="1" applyFill="1" applyBorder="1" applyAlignment="1" applyProtection="1">
      <alignment horizontal="center"/>
      <protection locked="0"/>
    </xf>
    <xf numFmtId="0" fontId="24" fillId="6" borderId="47" xfId="3" applyFont="1" applyFill="1" applyBorder="1" applyAlignment="1" applyProtection="1">
      <alignment horizontal="center" vertical="center" wrapText="1"/>
      <protection locked="0"/>
    </xf>
    <xf numFmtId="0" fontId="24" fillId="6" borderId="43" xfId="3" applyFont="1" applyFill="1" applyBorder="1" applyAlignment="1" applyProtection="1">
      <alignment horizontal="center" vertical="center" wrapText="1"/>
      <protection locked="0"/>
    </xf>
    <xf numFmtId="0" fontId="24" fillId="6" borderId="48" xfId="3" applyFont="1" applyFill="1" applyBorder="1" applyAlignment="1" applyProtection="1">
      <alignment horizontal="center" vertical="center" wrapText="1"/>
      <protection locked="0"/>
    </xf>
    <xf numFmtId="0" fontId="24" fillId="6" borderId="32" xfId="3" applyFont="1" applyFill="1" applyBorder="1" applyAlignment="1" applyProtection="1">
      <alignment horizontal="center" vertical="center" wrapText="1"/>
      <protection locked="0"/>
    </xf>
    <xf numFmtId="0" fontId="24" fillId="6" borderId="37" xfId="3" applyFont="1" applyFill="1" applyBorder="1" applyAlignment="1" applyProtection="1">
      <alignment horizontal="center" vertical="center" wrapText="1"/>
      <protection locked="0"/>
    </xf>
    <xf numFmtId="0" fontId="24" fillId="6" borderId="49" xfId="3" applyFont="1" applyFill="1" applyBorder="1" applyAlignment="1" applyProtection="1">
      <alignment horizontal="center" vertical="center" wrapText="1"/>
      <protection locked="0"/>
    </xf>
  </cellXfs>
  <cellStyles count="7">
    <cellStyle name="40% — акцент5" xfId="1" builtinId="47"/>
    <cellStyle name="Гиперссылка" xfId="2" builtinId="8"/>
    <cellStyle name="Обычный" xfId="0" builtinId="0"/>
    <cellStyle name="Обычный 2" xfId="3"/>
    <cellStyle name="Обычный 2 2" xfId="4"/>
    <cellStyle name="Процентный" xfId="5" builtinId="5"/>
    <cellStyle name="Финансовый" xfId="6" builtinId="3"/>
  </cellStyles>
  <dxfs count="4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3333F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Layout" topLeftCell="A12" zoomScale="70" zoomScaleNormal="100" zoomScalePageLayoutView="70" workbookViewId="0">
      <selection activeCell="B29" sqref="B26:C29"/>
    </sheetView>
  </sheetViews>
  <sheetFormatPr defaultRowHeight="15" x14ac:dyDescent="0.25"/>
  <cols>
    <col min="8" max="8" width="9.140625" customWidth="1"/>
    <col min="9" max="9" width="8.28515625" customWidth="1"/>
  </cols>
  <sheetData>
    <row r="2" spans="1:9" ht="15" customHeight="1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9" ht="15" customHeight="1" x14ac:dyDescent="0.25">
      <c r="A3" s="243"/>
      <c r="B3" s="243"/>
      <c r="C3" s="243"/>
      <c r="D3" s="243"/>
      <c r="E3" s="243"/>
      <c r="F3" s="243"/>
      <c r="G3" s="243"/>
      <c r="H3" s="243"/>
      <c r="I3" s="243"/>
    </row>
    <row r="4" spans="1:9" ht="15" customHeight="1" x14ac:dyDescent="0.25">
      <c r="A4" s="462" t="s">
        <v>185</v>
      </c>
      <c r="B4" s="462"/>
      <c r="C4" s="462"/>
      <c r="D4" s="462"/>
      <c r="E4" s="462"/>
      <c r="F4" s="462"/>
      <c r="G4" s="462"/>
      <c r="H4" s="462"/>
      <c r="I4" s="462"/>
    </row>
    <row r="5" spans="1:9" ht="15" customHeight="1" x14ac:dyDescent="0.25">
      <c r="A5" s="462" t="s">
        <v>184</v>
      </c>
      <c r="B5" s="462"/>
      <c r="C5" s="462"/>
      <c r="D5" s="462"/>
      <c r="E5" s="462"/>
      <c r="F5" s="462"/>
      <c r="G5" s="462"/>
      <c r="H5" s="462"/>
      <c r="I5" s="462"/>
    </row>
    <row r="6" spans="1:9" x14ac:dyDescent="0.25">
      <c r="A6" s="95"/>
      <c r="B6" s="95"/>
      <c r="C6" s="95"/>
      <c r="D6" s="95"/>
      <c r="E6" s="95"/>
      <c r="F6" s="95"/>
      <c r="G6" s="95"/>
      <c r="H6" s="95"/>
      <c r="I6" s="95"/>
    </row>
    <row r="7" spans="1:9" x14ac:dyDescent="0.25">
      <c r="A7" s="95"/>
      <c r="B7" s="95"/>
      <c r="C7" s="95"/>
      <c r="D7" s="95"/>
      <c r="E7" s="95"/>
      <c r="F7" s="95"/>
      <c r="G7" s="95"/>
      <c r="H7" s="95"/>
      <c r="I7" s="95"/>
    </row>
    <row r="8" spans="1:9" x14ac:dyDescent="0.25">
      <c r="A8" s="95"/>
      <c r="B8" s="95"/>
      <c r="C8" s="95"/>
      <c r="D8" s="95"/>
      <c r="E8" s="95"/>
      <c r="F8" s="95"/>
      <c r="G8" s="95"/>
      <c r="H8" s="95"/>
      <c r="I8" s="95"/>
    </row>
    <row r="9" spans="1:9" x14ac:dyDescent="0.25">
      <c r="A9" s="95"/>
      <c r="B9" s="95"/>
      <c r="C9" s="95"/>
      <c r="D9" s="95"/>
      <c r="E9" s="95"/>
      <c r="F9" s="95"/>
      <c r="G9" s="95"/>
      <c r="H9" s="95"/>
      <c r="I9" s="95"/>
    </row>
    <row r="10" spans="1:9" x14ac:dyDescent="0.25">
      <c r="A10" s="95"/>
      <c r="B10" s="95"/>
      <c r="C10" s="95"/>
      <c r="D10" s="95"/>
      <c r="E10" s="95"/>
      <c r="F10" s="95"/>
      <c r="G10" s="95"/>
      <c r="H10" s="95"/>
      <c r="I10" s="95"/>
    </row>
    <row r="11" spans="1:9" x14ac:dyDescent="0.25">
      <c r="A11" s="95"/>
      <c r="B11" s="95"/>
      <c r="C11" s="95"/>
      <c r="D11" s="95"/>
      <c r="E11" s="95"/>
      <c r="F11" s="95"/>
      <c r="G11" s="95"/>
      <c r="H11" s="95"/>
      <c r="I11" s="95"/>
    </row>
    <row r="12" spans="1:9" x14ac:dyDescent="0.25">
      <c r="A12" s="95"/>
      <c r="B12" s="95"/>
      <c r="C12" s="95"/>
      <c r="D12" s="95"/>
      <c r="E12" s="95"/>
      <c r="F12" s="100"/>
      <c r="G12" s="95"/>
      <c r="H12" s="95"/>
      <c r="I12" s="95"/>
    </row>
    <row r="13" spans="1:9" x14ac:dyDescent="0.25">
      <c r="A13" s="95"/>
      <c r="B13" s="95"/>
      <c r="C13" s="95"/>
      <c r="D13" s="95"/>
      <c r="E13" s="95"/>
      <c r="F13" s="95"/>
      <c r="G13" s="95"/>
      <c r="H13" s="95"/>
      <c r="I13" s="95"/>
    </row>
    <row r="14" spans="1:9" x14ac:dyDescent="0.25">
      <c r="A14" s="95"/>
      <c r="B14" s="95"/>
      <c r="C14" s="95"/>
      <c r="D14" s="95"/>
      <c r="E14" s="95"/>
      <c r="F14" s="95"/>
      <c r="G14" s="95"/>
      <c r="H14" s="95"/>
      <c r="I14" s="95"/>
    </row>
    <row r="15" spans="1:9" x14ac:dyDescent="0.25">
      <c r="A15" s="95"/>
      <c r="B15" s="95"/>
      <c r="C15" s="95"/>
      <c r="D15" s="95"/>
      <c r="E15" s="95"/>
      <c r="F15" s="95"/>
      <c r="G15" s="95"/>
      <c r="H15" s="95"/>
      <c r="I15" s="95"/>
    </row>
    <row r="16" spans="1:9" ht="15" customHeight="1" x14ac:dyDescent="0.25"/>
    <row r="17" spans="1:14" ht="48" customHeight="1" x14ac:dyDescent="0.3">
      <c r="A17" s="467" t="s">
        <v>174</v>
      </c>
      <c r="B17" s="467"/>
      <c r="C17" s="467"/>
      <c r="D17" s="467"/>
      <c r="E17" s="467"/>
      <c r="F17" s="467"/>
      <c r="G17" s="467"/>
      <c r="H17" s="467"/>
      <c r="I17" s="467"/>
      <c r="J17" s="97"/>
      <c r="K17" s="97"/>
      <c r="L17" s="97"/>
      <c r="M17" s="97"/>
      <c r="N17" s="97"/>
    </row>
    <row r="18" spans="1:14" x14ac:dyDescent="0.25">
      <c r="A18" s="467"/>
      <c r="B18" s="467"/>
      <c r="C18" s="467"/>
      <c r="D18" s="467"/>
      <c r="E18" s="467"/>
      <c r="F18" s="467"/>
      <c r="G18" s="467"/>
      <c r="H18" s="467"/>
      <c r="I18" s="467"/>
    </row>
    <row r="19" spans="1:14" x14ac:dyDescent="0.25">
      <c r="A19" s="467"/>
      <c r="B19" s="467"/>
      <c r="C19" s="467"/>
      <c r="D19" s="467"/>
      <c r="E19" s="467"/>
      <c r="F19" s="467"/>
      <c r="G19" s="467"/>
      <c r="H19" s="467"/>
      <c r="I19" s="467"/>
    </row>
    <row r="20" spans="1:14" x14ac:dyDescent="0.25">
      <c r="A20" s="467"/>
      <c r="B20" s="467"/>
      <c r="C20" s="467"/>
      <c r="D20" s="467"/>
      <c r="E20" s="467"/>
      <c r="F20" s="467"/>
      <c r="G20" s="467"/>
      <c r="H20" s="467"/>
      <c r="I20" s="467"/>
    </row>
    <row r="21" spans="1:14" x14ac:dyDescent="0.25">
      <c r="A21" s="467"/>
      <c r="B21" s="467"/>
      <c r="C21" s="467"/>
      <c r="D21" s="467"/>
      <c r="E21" s="467"/>
      <c r="F21" s="467"/>
      <c r="G21" s="467"/>
      <c r="H21" s="467"/>
      <c r="I21" s="467"/>
    </row>
    <row r="47" spans="4:6" ht="15.75" x14ac:dyDescent="0.25">
      <c r="D47" s="463" t="s">
        <v>175</v>
      </c>
      <c r="E47" s="463"/>
      <c r="F47" s="463"/>
    </row>
    <row r="48" spans="4:6" ht="15.75" x14ac:dyDescent="0.25">
      <c r="D48" s="98"/>
      <c r="E48" s="99">
        <v>2019</v>
      </c>
      <c r="F48" s="98"/>
    </row>
    <row r="55" spans="1:9" ht="40.5" customHeight="1" x14ac:dyDescent="0.25">
      <c r="A55" s="464" t="s">
        <v>176</v>
      </c>
      <c r="B55" s="464"/>
      <c r="C55" s="464"/>
      <c r="D55" s="464"/>
      <c r="E55" s="464"/>
      <c r="F55" s="464"/>
      <c r="G55" s="464"/>
      <c r="H55" s="464"/>
      <c r="I55" s="464"/>
    </row>
    <row r="56" spans="1:9" ht="15.75" x14ac:dyDescent="0.25">
      <c r="A56" s="101"/>
      <c r="B56" s="101"/>
      <c r="C56" s="101"/>
      <c r="D56" s="101"/>
      <c r="E56" s="101"/>
      <c r="F56" s="101"/>
      <c r="G56" s="101"/>
      <c r="H56" s="101"/>
      <c r="I56" s="101"/>
    </row>
    <row r="57" spans="1:9" ht="15.75" x14ac:dyDescent="0.25">
      <c r="A57" s="101"/>
      <c r="B57" s="101"/>
      <c r="C57" s="101"/>
      <c r="D57" s="101"/>
      <c r="E57" s="101"/>
      <c r="F57" s="101"/>
      <c r="G57" s="101"/>
      <c r="H57" s="101"/>
      <c r="I57" s="101"/>
    </row>
    <row r="58" spans="1:9" ht="15.75" x14ac:dyDescent="0.25">
      <c r="A58" s="101"/>
      <c r="B58" s="101"/>
      <c r="C58" s="101"/>
      <c r="D58" s="101"/>
      <c r="E58" s="101"/>
      <c r="F58" s="101"/>
      <c r="G58" s="101"/>
      <c r="H58" s="101"/>
      <c r="I58" s="101"/>
    </row>
    <row r="63" spans="1:9" ht="36" customHeight="1" x14ac:dyDescent="0.25">
      <c r="A63" s="465" t="s">
        <v>195</v>
      </c>
      <c r="B63" s="466"/>
      <c r="C63" s="466"/>
      <c r="D63" s="466"/>
      <c r="E63" s="466"/>
      <c r="F63" s="466"/>
      <c r="G63" s="466"/>
      <c r="H63" s="466"/>
      <c r="I63" s="466"/>
    </row>
  </sheetData>
  <mergeCells count="6">
    <mergeCell ref="A4:I4"/>
    <mergeCell ref="D47:F47"/>
    <mergeCell ref="A55:I55"/>
    <mergeCell ref="A63:I63"/>
    <mergeCell ref="A17:I21"/>
    <mergeCell ref="A5:I5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Layout" zoomScaleNormal="100" workbookViewId="0">
      <selection activeCell="G6" sqref="G6"/>
    </sheetView>
  </sheetViews>
  <sheetFormatPr defaultRowHeight="15" x14ac:dyDescent="0.25"/>
  <cols>
    <col min="1" max="1" width="7.140625" customWidth="1"/>
    <col min="2" max="2" width="18.42578125" customWidth="1"/>
    <col min="3" max="3" width="10.5703125" customWidth="1"/>
    <col min="4" max="4" width="12.28515625" customWidth="1"/>
    <col min="5" max="5" width="13.140625" customWidth="1"/>
    <col min="6" max="6" width="12.42578125" customWidth="1"/>
    <col min="7" max="7" width="13.140625" customWidth="1"/>
  </cols>
  <sheetData>
    <row r="1" spans="1:7" x14ac:dyDescent="0.25">
      <c r="A1" s="513" t="s">
        <v>182</v>
      </c>
      <c r="B1" s="513"/>
      <c r="C1" s="513"/>
      <c r="D1" s="513"/>
      <c r="E1" s="513"/>
      <c r="F1" s="513"/>
      <c r="G1" s="513"/>
    </row>
    <row r="2" spans="1:7" ht="15" customHeight="1" x14ac:dyDescent="0.25">
      <c r="A2" s="514" t="s">
        <v>67</v>
      </c>
      <c r="B2" s="514" t="s">
        <v>41</v>
      </c>
      <c r="C2" s="514" t="s">
        <v>138</v>
      </c>
      <c r="D2" s="514" t="s">
        <v>134</v>
      </c>
      <c r="E2" s="514" t="s">
        <v>68</v>
      </c>
      <c r="F2" s="514" t="s">
        <v>211</v>
      </c>
      <c r="G2" s="514" t="s">
        <v>69</v>
      </c>
    </row>
    <row r="3" spans="1:7" ht="57" customHeight="1" thickBot="1" x14ac:dyDescent="0.3">
      <c r="A3" s="515"/>
      <c r="B3" s="515"/>
      <c r="C3" s="515"/>
      <c r="D3" s="515"/>
      <c r="E3" s="515"/>
      <c r="F3" s="515"/>
      <c r="G3" s="515"/>
    </row>
    <row r="4" spans="1:7" ht="14.25" customHeight="1" thickBot="1" x14ac:dyDescent="0.3">
      <c r="A4" s="238">
        <v>1</v>
      </c>
      <c r="B4" s="249">
        <v>2</v>
      </c>
      <c r="C4" s="249">
        <v>3</v>
      </c>
      <c r="D4" s="249">
        <v>4</v>
      </c>
      <c r="E4" s="249">
        <v>5</v>
      </c>
      <c r="F4" s="249">
        <v>6</v>
      </c>
      <c r="G4" s="250">
        <v>7</v>
      </c>
    </row>
    <row r="5" spans="1:7" x14ac:dyDescent="0.25">
      <c r="A5" s="358">
        <v>1</v>
      </c>
      <c r="B5" s="359" t="s">
        <v>70</v>
      </c>
      <c r="C5" s="360">
        <v>77.341999999999999</v>
      </c>
      <c r="D5" s="360">
        <v>46.445999999999998</v>
      </c>
      <c r="E5" s="360">
        <v>1.4970000000000001</v>
      </c>
      <c r="F5" s="360">
        <v>0</v>
      </c>
      <c r="G5" s="360">
        <v>1.9369999999999998</v>
      </c>
    </row>
    <row r="6" spans="1:7" x14ac:dyDescent="0.25">
      <c r="A6" s="195">
        <v>2</v>
      </c>
      <c r="B6" s="197" t="s">
        <v>5</v>
      </c>
      <c r="C6" s="196">
        <v>73.996000000000009</v>
      </c>
      <c r="D6" s="196">
        <v>50.872999999999998</v>
      </c>
      <c r="E6" s="196">
        <v>2.3979999999999997</v>
      </c>
      <c r="F6" s="196">
        <v>3.0000000000000001E-3</v>
      </c>
      <c r="G6" s="196">
        <v>2.6760000000000006</v>
      </c>
    </row>
    <row r="7" spans="1:7" x14ac:dyDescent="0.25">
      <c r="A7" s="195">
        <v>3</v>
      </c>
      <c r="B7" s="197" t="s">
        <v>6</v>
      </c>
      <c r="C7" s="196">
        <v>120.44399999999997</v>
      </c>
      <c r="D7" s="196">
        <v>120.44399999999997</v>
      </c>
      <c r="E7" s="196">
        <v>2.0699999999999998</v>
      </c>
      <c r="F7" s="196">
        <v>0</v>
      </c>
      <c r="G7" s="196">
        <v>1.3140000000000001</v>
      </c>
    </row>
    <row r="8" spans="1:7" x14ac:dyDescent="0.25">
      <c r="A8" s="195">
        <v>4</v>
      </c>
      <c r="B8" s="197" t="s">
        <v>7</v>
      </c>
      <c r="C8" s="196">
        <v>95.200999999999993</v>
      </c>
      <c r="D8" s="196">
        <v>47.247</v>
      </c>
      <c r="E8" s="196">
        <v>2.0370000000000004</v>
      </c>
      <c r="F8" s="196">
        <v>8.9999999999999993E-3</v>
      </c>
      <c r="G8" s="196">
        <v>2.024</v>
      </c>
    </row>
    <row r="9" spans="1:7" x14ac:dyDescent="0.25">
      <c r="A9" s="195">
        <v>5</v>
      </c>
      <c r="B9" s="197" t="s">
        <v>8</v>
      </c>
      <c r="C9" s="198">
        <v>216.02500000000001</v>
      </c>
      <c r="D9" s="196">
        <v>150.399</v>
      </c>
      <c r="E9" s="196">
        <v>6.1249999999999991</v>
      </c>
      <c r="F9" s="196">
        <v>0</v>
      </c>
      <c r="G9" s="196">
        <v>6.4649999999999999</v>
      </c>
    </row>
    <row r="10" spans="1:7" x14ac:dyDescent="0.25">
      <c r="A10" s="195">
        <v>6</v>
      </c>
      <c r="B10" s="197" t="s">
        <v>9</v>
      </c>
      <c r="C10" s="196">
        <v>124.625</v>
      </c>
      <c r="D10" s="196">
        <v>55.252999999999993</v>
      </c>
      <c r="E10" s="196">
        <v>1.5090000000000001</v>
      </c>
      <c r="F10" s="196">
        <v>0</v>
      </c>
      <c r="G10" s="196">
        <v>1.3520000000000003</v>
      </c>
    </row>
    <row r="11" spans="1:7" x14ac:dyDescent="0.25">
      <c r="A11" s="195">
        <v>7</v>
      </c>
      <c r="B11" s="197" t="s">
        <v>10</v>
      </c>
      <c r="C11" s="196">
        <v>162.44999999999996</v>
      </c>
      <c r="D11" s="196">
        <v>110.60499999999999</v>
      </c>
      <c r="E11" s="196">
        <v>2.351</v>
      </c>
      <c r="F11" s="196">
        <v>4.0000000000000001E-3</v>
      </c>
      <c r="G11" s="196">
        <v>0.8600000000000001</v>
      </c>
    </row>
    <row r="12" spans="1:7" x14ac:dyDescent="0.25">
      <c r="A12" s="195">
        <v>8</v>
      </c>
      <c r="B12" s="197" t="s">
        <v>11</v>
      </c>
      <c r="C12" s="196">
        <v>127.526</v>
      </c>
      <c r="D12" s="196">
        <v>77.308000000000007</v>
      </c>
      <c r="E12" s="196">
        <v>3.0100000000000007</v>
      </c>
      <c r="F12" s="196">
        <v>0</v>
      </c>
      <c r="G12" s="196">
        <v>1.6670000000000003</v>
      </c>
    </row>
    <row r="13" spans="1:7" x14ac:dyDescent="0.25">
      <c r="A13" s="195">
        <v>9</v>
      </c>
      <c r="B13" s="197" t="s">
        <v>12</v>
      </c>
      <c r="C13" s="196">
        <v>199.70400000000001</v>
      </c>
      <c r="D13" s="196">
        <v>123.95900000000002</v>
      </c>
      <c r="E13" s="196">
        <v>6.9820000000000002</v>
      </c>
      <c r="F13" s="196">
        <v>0</v>
      </c>
      <c r="G13" s="196">
        <v>5.8170000000000002</v>
      </c>
    </row>
    <row r="14" spans="1:7" x14ac:dyDescent="0.25">
      <c r="A14" s="195">
        <v>10</v>
      </c>
      <c r="B14" s="197" t="s">
        <v>13</v>
      </c>
      <c r="C14" s="196">
        <v>58.778000000000013</v>
      </c>
      <c r="D14" s="196">
        <v>37.680999999999997</v>
      </c>
      <c r="E14" s="196">
        <v>0.74400000000000011</v>
      </c>
      <c r="F14" s="196">
        <v>0</v>
      </c>
      <c r="G14" s="196">
        <v>0.83400000000000007</v>
      </c>
    </row>
    <row r="15" spans="1:7" x14ac:dyDescent="0.25">
      <c r="A15" s="195">
        <v>11</v>
      </c>
      <c r="B15" s="197" t="s">
        <v>14</v>
      </c>
      <c r="C15" s="196">
        <v>143.89599999999996</v>
      </c>
      <c r="D15" s="196">
        <v>72.926000000000016</v>
      </c>
      <c r="E15" s="196">
        <v>4.4010000000000007</v>
      </c>
      <c r="F15" s="196">
        <v>0</v>
      </c>
      <c r="G15" s="196">
        <v>5.1569999999999991</v>
      </c>
    </row>
    <row r="16" spans="1:7" x14ac:dyDescent="0.25">
      <c r="A16" s="195">
        <v>12</v>
      </c>
      <c r="B16" s="197" t="s">
        <v>15</v>
      </c>
      <c r="C16" s="196">
        <v>96.07</v>
      </c>
      <c r="D16" s="196">
        <v>96.07</v>
      </c>
      <c r="E16" s="196">
        <v>1.0910000000000002</v>
      </c>
      <c r="F16" s="196">
        <v>0</v>
      </c>
      <c r="G16" s="196">
        <v>1.0920000000000001</v>
      </c>
    </row>
    <row r="17" spans="1:7" ht="14.25" customHeight="1" x14ac:dyDescent="0.25">
      <c r="A17" s="195">
        <v>13</v>
      </c>
      <c r="B17" s="197" t="s">
        <v>16</v>
      </c>
      <c r="C17" s="196">
        <v>210.464</v>
      </c>
      <c r="D17" s="196">
        <v>150.96299999999999</v>
      </c>
      <c r="E17" s="196">
        <v>4.7030000000000003</v>
      </c>
      <c r="F17" s="196">
        <v>0</v>
      </c>
      <c r="G17" s="196">
        <v>3.9619999999999997</v>
      </c>
    </row>
    <row r="18" spans="1:7" x14ac:dyDescent="0.25">
      <c r="A18" s="195">
        <v>14</v>
      </c>
      <c r="B18" s="197" t="s">
        <v>17</v>
      </c>
      <c r="C18" s="196">
        <v>130.52199999999999</v>
      </c>
      <c r="D18" s="196">
        <v>75.105999999999995</v>
      </c>
      <c r="E18" s="196">
        <v>2.59</v>
      </c>
      <c r="F18" s="196">
        <v>0</v>
      </c>
      <c r="G18" s="196">
        <v>2.4670000000000001</v>
      </c>
    </row>
    <row r="19" spans="1:7" x14ac:dyDescent="0.25">
      <c r="A19" s="195">
        <v>15</v>
      </c>
      <c r="B19" s="197" t="s">
        <v>18</v>
      </c>
      <c r="C19" s="196">
        <v>313.81499999999994</v>
      </c>
      <c r="D19" s="196">
        <v>293.89599999999996</v>
      </c>
      <c r="E19" s="196">
        <v>11.829999999999998</v>
      </c>
      <c r="F19" s="196">
        <v>0</v>
      </c>
      <c r="G19" s="196">
        <v>11.821000000000002</v>
      </c>
    </row>
    <row r="20" spans="1:7" x14ac:dyDescent="0.25">
      <c r="A20" s="195">
        <v>16</v>
      </c>
      <c r="B20" s="197" t="s">
        <v>19</v>
      </c>
      <c r="C20" s="196">
        <v>67.86699999999999</v>
      </c>
      <c r="D20" s="196">
        <v>21.834</v>
      </c>
      <c r="E20" s="196">
        <v>2.1749999999999998</v>
      </c>
      <c r="F20" s="196">
        <v>0</v>
      </c>
      <c r="G20" s="196">
        <v>25.914999999999999</v>
      </c>
    </row>
    <row r="21" spans="1:7" x14ac:dyDescent="0.25">
      <c r="A21" s="195">
        <v>17</v>
      </c>
      <c r="B21" s="197" t="s">
        <v>20</v>
      </c>
      <c r="C21" s="196">
        <v>157.755</v>
      </c>
      <c r="D21" s="196">
        <v>122.66600000000003</v>
      </c>
      <c r="E21" s="196">
        <v>4.4990000000000006</v>
      </c>
      <c r="F21" s="196">
        <v>1.6E-2</v>
      </c>
      <c r="G21" s="196">
        <v>6.2589999999999986</v>
      </c>
    </row>
    <row r="22" spans="1:7" x14ac:dyDescent="0.25">
      <c r="A22" s="195">
        <v>18</v>
      </c>
      <c r="B22" s="197" t="s">
        <v>21</v>
      </c>
      <c r="C22" s="196">
        <v>246.255</v>
      </c>
      <c r="D22" s="196">
        <v>200.95599999999996</v>
      </c>
      <c r="E22" s="196">
        <v>2.1029999999999998</v>
      </c>
      <c r="F22" s="196">
        <v>0</v>
      </c>
      <c r="G22" s="196">
        <v>3.0079999999999978</v>
      </c>
    </row>
    <row r="23" spans="1:7" x14ac:dyDescent="0.25">
      <c r="A23" s="195">
        <v>19</v>
      </c>
      <c r="B23" s="197" t="s">
        <v>22</v>
      </c>
      <c r="C23" s="196">
        <v>243.42000000000002</v>
      </c>
      <c r="D23" s="196">
        <v>165.50399999999999</v>
      </c>
      <c r="E23" s="196">
        <v>4.8000000000000007</v>
      </c>
      <c r="F23" s="196">
        <v>3.9E-2</v>
      </c>
      <c r="G23" s="196">
        <v>4.8019999999999996</v>
      </c>
    </row>
    <row r="24" spans="1:7" x14ac:dyDescent="0.25">
      <c r="A24" s="195">
        <v>20</v>
      </c>
      <c r="B24" s="197" t="s">
        <v>23</v>
      </c>
      <c r="C24" s="196">
        <v>230.00199999999995</v>
      </c>
      <c r="D24" s="196">
        <v>182.65699999999998</v>
      </c>
      <c r="E24" s="196">
        <v>2.1559999999999997</v>
      </c>
      <c r="F24" s="196">
        <v>1E-3</v>
      </c>
      <c r="G24" s="196">
        <v>5.5020000000000024</v>
      </c>
    </row>
    <row r="25" spans="1:7" x14ac:dyDescent="0.25">
      <c r="A25" s="195">
        <v>21</v>
      </c>
      <c r="B25" s="197" t="s">
        <v>24</v>
      </c>
      <c r="C25" s="196">
        <v>105.96999999999998</v>
      </c>
      <c r="D25" s="196">
        <v>70.541000000000011</v>
      </c>
      <c r="E25" s="196">
        <v>2.5620000000000003</v>
      </c>
      <c r="F25" s="196">
        <v>3.0000000000000001E-3</v>
      </c>
      <c r="G25" s="196">
        <v>2.4440000000000004</v>
      </c>
    </row>
    <row r="26" spans="1:7" x14ac:dyDescent="0.25">
      <c r="A26" s="195">
        <v>22</v>
      </c>
      <c r="B26" s="197" t="s">
        <v>25</v>
      </c>
      <c r="C26" s="196">
        <v>83.176999999999992</v>
      </c>
      <c r="D26" s="196">
        <v>52.151999999999994</v>
      </c>
      <c r="E26" s="196">
        <v>0.6180000000000001</v>
      </c>
      <c r="F26" s="196">
        <v>0</v>
      </c>
      <c r="G26" s="196">
        <v>1.9189999999999998</v>
      </c>
    </row>
    <row r="27" spans="1:7" x14ac:dyDescent="0.25">
      <c r="A27" s="195">
        <v>23</v>
      </c>
      <c r="B27" s="197" t="s">
        <v>26</v>
      </c>
      <c r="C27" s="196">
        <v>96.397999999999996</v>
      </c>
      <c r="D27" s="196">
        <v>64.137000000000015</v>
      </c>
      <c r="E27" s="196">
        <v>1.371</v>
      </c>
      <c r="F27" s="196">
        <v>0</v>
      </c>
      <c r="G27" s="196">
        <v>0.97299999999999998</v>
      </c>
    </row>
    <row r="28" spans="1:7" x14ac:dyDescent="0.25">
      <c r="A28" s="195">
        <v>24</v>
      </c>
      <c r="B28" s="197" t="s">
        <v>27</v>
      </c>
      <c r="C28" s="196">
        <v>247.50399999999999</v>
      </c>
      <c r="D28" s="196">
        <v>184.94</v>
      </c>
      <c r="E28" s="196">
        <v>3.6840000000000002</v>
      </c>
      <c r="F28" s="196">
        <v>6.9000000000000006E-2</v>
      </c>
      <c r="G28" s="196">
        <v>2.1020000000000003</v>
      </c>
    </row>
    <row r="29" spans="1:7" x14ac:dyDescent="0.25">
      <c r="A29" s="195">
        <v>25</v>
      </c>
      <c r="B29" s="197" t="s">
        <v>28</v>
      </c>
      <c r="C29" s="196">
        <v>240.07599999999999</v>
      </c>
      <c r="D29" s="196">
        <v>159.49699999999996</v>
      </c>
      <c r="E29" s="196">
        <v>5.3019999999999996</v>
      </c>
      <c r="F29" s="196">
        <v>2.0999999999999998E-2</v>
      </c>
      <c r="G29" s="196">
        <v>6.1549999999999994</v>
      </c>
    </row>
    <row r="30" spans="1:7" x14ac:dyDescent="0.25">
      <c r="A30" s="195">
        <v>26</v>
      </c>
      <c r="B30" s="197" t="s">
        <v>29</v>
      </c>
      <c r="C30" s="196">
        <v>65.688000000000002</v>
      </c>
      <c r="D30" s="196">
        <v>0</v>
      </c>
      <c r="E30" s="196">
        <v>1.659</v>
      </c>
      <c r="F30" s="196">
        <v>9.9999999999999985E-3</v>
      </c>
      <c r="G30" s="196">
        <v>1.254</v>
      </c>
    </row>
    <row r="31" spans="1:7" x14ac:dyDescent="0.25">
      <c r="A31" s="195">
        <v>27</v>
      </c>
      <c r="B31" s="197" t="s">
        <v>30</v>
      </c>
      <c r="C31" s="196">
        <v>180.11499999999998</v>
      </c>
      <c r="D31" s="196">
        <v>0</v>
      </c>
      <c r="E31" s="196">
        <v>3.5210000000000004</v>
      </c>
      <c r="F31" s="196">
        <v>0</v>
      </c>
      <c r="G31" s="196">
        <v>3.4</v>
      </c>
    </row>
    <row r="32" spans="1:7" x14ac:dyDescent="0.25">
      <c r="A32" s="195">
        <v>28</v>
      </c>
      <c r="B32" s="197" t="s">
        <v>31</v>
      </c>
      <c r="C32" s="196">
        <v>525.50800000000004</v>
      </c>
      <c r="D32" s="196">
        <v>0</v>
      </c>
      <c r="E32" s="196">
        <v>8.3219999999999992</v>
      </c>
      <c r="F32" s="196">
        <v>1.2E-2</v>
      </c>
      <c r="G32" s="196">
        <v>8.322000000000001</v>
      </c>
    </row>
    <row r="33" spans="1:7" x14ac:dyDescent="0.25">
      <c r="A33" s="195">
        <v>29</v>
      </c>
      <c r="B33" s="197" t="s">
        <v>32</v>
      </c>
      <c r="C33" s="196">
        <v>251.833</v>
      </c>
      <c r="D33" s="196">
        <v>0</v>
      </c>
      <c r="E33" s="196">
        <v>7.0580000000000007</v>
      </c>
      <c r="F33" s="196">
        <v>0</v>
      </c>
      <c r="G33" s="196">
        <v>5.8940000000000001</v>
      </c>
    </row>
    <row r="34" spans="1:7" x14ac:dyDescent="0.25">
      <c r="A34" s="195">
        <v>30</v>
      </c>
      <c r="B34" s="197" t="s">
        <v>33</v>
      </c>
      <c r="C34" s="199">
        <v>1214.1559999999999</v>
      </c>
      <c r="D34" s="196">
        <v>0</v>
      </c>
      <c r="E34" s="196">
        <v>17.617999999999999</v>
      </c>
      <c r="F34" s="196">
        <v>7.0999999999999994E-2</v>
      </c>
      <c r="G34" s="196">
        <v>9.657</v>
      </c>
    </row>
    <row r="35" spans="1:7" x14ac:dyDescent="0.25">
      <c r="A35" s="195">
        <v>31</v>
      </c>
      <c r="B35" s="197" t="s">
        <v>34</v>
      </c>
      <c r="C35" s="199">
        <v>179.33799999999999</v>
      </c>
      <c r="D35" s="196">
        <v>0</v>
      </c>
      <c r="E35" s="196">
        <v>3.6019999999999999</v>
      </c>
      <c r="F35" s="196">
        <v>2.5999999999999999E-2</v>
      </c>
      <c r="G35" s="196">
        <v>3.5</v>
      </c>
    </row>
    <row r="36" spans="1:7" x14ac:dyDescent="0.25">
      <c r="A36" s="195">
        <v>32</v>
      </c>
      <c r="B36" s="197" t="s">
        <v>35</v>
      </c>
      <c r="C36" s="199">
        <v>94</v>
      </c>
      <c r="D36" s="196">
        <v>0</v>
      </c>
      <c r="E36" s="196">
        <v>4.01</v>
      </c>
      <c r="F36" s="196">
        <v>2.3380000000000001</v>
      </c>
      <c r="G36" s="196">
        <v>2.0099999999999998</v>
      </c>
    </row>
    <row r="37" spans="1:7" ht="15.75" thickBot="1" x14ac:dyDescent="0.3">
      <c r="A37" s="200">
        <v>33</v>
      </c>
      <c r="B37" s="201" t="s">
        <v>36</v>
      </c>
      <c r="C37" s="202">
        <v>11.387</v>
      </c>
      <c r="D37" s="202">
        <v>0</v>
      </c>
      <c r="E37" s="202">
        <v>0.48499999999999999</v>
      </c>
      <c r="F37" s="202">
        <v>0</v>
      </c>
      <c r="G37" s="202">
        <v>0</v>
      </c>
    </row>
    <row r="38" spans="1:7" ht="15.75" thickBot="1" x14ac:dyDescent="0.3">
      <c r="A38" s="511" t="s">
        <v>37</v>
      </c>
      <c r="B38" s="512"/>
      <c r="C38" s="361">
        <f>SUM(C5:C37)</f>
        <v>6391.3069999999989</v>
      </c>
      <c r="D38" s="361">
        <f>SUM(D5:D37)</f>
        <v>2734.06</v>
      </c>
      <c r="E38" s="361">
        <f>SUM(E5:E37)</f>
        <v>128.88300000000004</v>
      </c>
      <c r="F38" s="361">
        <f>SUM(F5:F37)</f>
        <v>2.6219999999999999</v>
      </c>
      <c r="G38" s="362">
        <f>SUM(G5:G37)</f>
        <v>142.56100000000001</v>
      </c>
    </row>
  </sheetData>
  <mergeCells count="9">
    <mergeCell ref="A38:B38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Layout" zoomScaleNormal="100" workbookViewId="0">
      <selection sqref="A1:F1"/>
    </sheetView>
  </sheetViews>
  <sheetFormatPr defaultRowHeight="15" x14ac:dyDescent="0.25"/>
  <cols>
    <col min="1" max="1" width="5.5703125" customWidth="1"/>
    <col min="2" max="2" width="21.28515625" customWidth="1"/>
    <col min="3" max="3" width="13.85546875" customWidth="1"/>
    <col min="4" max="4" width="12.85546875" customWidth="1"/>
    <col min="5" max="5" width="14.28515625" customWidth="1"/>
    <col min="6" max="6" width="17.5703125" customWidth="1"/>
  </cols>
  <sheetData>
    <row r="1" spans="1:6" x14ac:dyDescent="0.25">
      <c r="A1" s="516" t="s">
        <v>192</v>
      </c>
      <c r="B1" s="516"/>
      <c r="C1" s="516"/>
      <c r="D1" s="516"/>
      <c r="E1" s="516"/>
      <c r="F1" s="516"/>
    </row>
    <row r="2" spans="1:6" x14ac:dyDescent="0.25">
      <c r="A2" s="517" t="s">
        <v>71</v>
      </c>
      <c r="B2" s="517"/>
      <c r="C2" s="517"/>
      <c r="D2" s="517"/>
      <c r="E2" s="517"/>
      <c r="F2" s="517"/>
    </row>
    <row r="3" spans="1:6" ht="42" customHeight="1" x14ac:dyDescent="0.25">
      <c r="A3" s="501" t="s">
        <v>67</v>
      </c>
      <c r="B3" s="518" t="s">
        <v>41</v>
      </c>
      <c r="C3" s="519" t="s">
        <v>127</v>
      </c>
      <c r="D3" s="519"/>
      <c r="E3" s="519" t="s">
        <v>139</v>
      </c>
      <c r="F3" s="519"/>
    </row>
    <row r="4" spans="1:6" ht="15" customHeight="1" thickBot="1" x14ac:dyDescent="0.3">
      <c r="A4" s="493"/>
      <c r="B4" s="493"/>
      <c r="C4" s="346" t="s">
        <v>60</v>
      </c>
      <c r="D4" s="347" t="s">
        <v>45</v>
      </c>
      <c r="E4" s="346" t="s">
        <v>60</v>
      </c>
      <c r="F4" s="347" t="s">
        <v>45</v>
      </c>
    </row>
    <row r="5" spans="1:6" ht="15" customHeight="1" thickBot="1" x14ac:dyDescent="0.3">
      <c r="A5" s="244">
        <v>1</v>
      </c>
      <c r="B5" s="245">
        <v>2</v>
      </c>
      <c r="C5" s="245">
        <v>3</v>
      </c>
      <c r="D5" s="352" t="s">
        <v>72</v>
      </c>
      <c r="E5" s="245">
        <v>5</v>
      </c>
      <c r="F5" s="353" t="s">
        <v>73</v>
      </c>
    </row>
    <row r="6" spans="1:6" ht="15" customHeight="1" x14ac:dyDescent="0.25">
      <c r="A6" s="256">
        <v>1</v>
      </c>
      <c r="B6" s="348" t="s">
        <v>70</v>
      </c>
      <c r="C6" s="349">
        <v>133.69</v>
      </c>
      <c r="D6" s="350">
        <v>19.990000000000009</v>
      </c>
      <c r="E6" s="351">
        <f>SUM(C6/'Табл2+'!C6)</f>
        <v>7.8641176470588237</v>
      </c>
      <c r="F6" s="350">
        <v>1.1758823529411764</v>
      </c>
    </row>
    <row r="7" spans="1:6" x14ac:dyDescent="0.25">
      <c r="A7" s="176">
        <v>2</v>
      </c>
      <c r="B7" s="203" t="s">
        <v>5</v>
      </c>
      <c r="C7" s="27">
        <v>86.373000000000005</v>
      </c>
      <c r="D7" s="185">
        <v>18.173000000000002</v>
      </c>
      <c r="E7" s="204">
        <f>SUM(C7/'Табл2+'!C7)</f>
        <v>5.0807647058823528</v>
      </c>
      <c r="F7" s="185">
        <v>1.069</v>
      </c>
    </row>
    <row r="8" spans="1:6" ht="15" customHeight="1" x14ac:dyDescent="0.25">
      <c r="A8" s="176">
        <v>3</v>
      </c>
      <c r="B8" s="203" t="s">
        <v>6</v>
      </c>
      <c r="C8" s="27">
        <v>72.05</v>
      </c>
      <c r="D8" s="185">
        <v>1.3499999999999943</v>
      </c>
      <c r="E8" s="204">
        <f>SUM(C8/'Табл2+'!C8)</f>
        <v>4.0027777777777773</v>
      </c>
      <c r="F8" s="185">
        <v>7.4999999999999289E-2</v>
      </c>
    </row>
    <row r="9" spans="1:6" x14ac:dyDescent="0.25">
      <c r="A9" s="176">
        <v>4</v>
      </c>
      <c r="B9" s="203" t="s">
        <v>7</v>
      </c>
      <c r="C9" s="27">
        <v>81.67</v>
      </c>
      <c r="D9" s="185">
        <v>2.9699999999999989</v>
      </c>
      <c r="E9" s="204">
        <f>SUM(C9/'Табл2+'!C9)</f>
        <v>6.2823076923076924</v>
      </c>
      <c r="F9" s="185">
        <v>0.22846153846153872</v>
      </c>
    </row>
    <row r="10" spans="1:6" x14ac:dyDescent="0.25">
      <c r="A10" s="176">
        <v>5</v>
      </c>
      <c r="B10" s="203" t="s">
        <v>8</v>
      </c>
      <c r="C10" s="27">
        <v>185.64400000000001</v>
      </c>
      <c r="D10" s="185">
        <v>2.9440000000000168</v>
      </c>
      <c r="E10" s="204">
        <f>SUM(C10/'Табл2+'!C10)</f>
        <v>5.0174054054054054</v>
      </c>
      <c r="F10" s="185">
        <v>7.9567567567567998E-2</v>
      </c>
    </row>
    <row r="11" spans="1:6" x14ac:dyDescent="0.25">
      <c r="A11" s="176">
        <v>6</v>
      </c>
      <c r="B11" s="203" t="s">
        <v>9</v>
      </c>
      <c r="C11" s="27">
        <v>138.01900000000003</v>
      </c>
      <c r="D11" s="185">
        <v>-1.8809999999999434</v>
      </c>
      <c r="E11" s="204">
        <f>SUM(C11/'Табл2+'!C11)</f>
        <v>7.2641578947368437</v>
      </c>
      <c r="F11" s="185">
        <v>-9.8999999999998423E-2</v>
      </c>
    </row>
    <row r="12" spans="1:6" x14ac:dyDescent="0.25">
      <c r="A12" s="176">
        <v>7</v>
      </c>
      <c r="B12" s="203" t="s">
        <v>10</v>
      </c>
      <c r="C12" s="27">
        <v>182.41499999999999</v>
      </c>
      <c r="D12" s="185">
        <v>38.014999999999986</v>
      </c>
      <c r="E12" s="204">
        <f>SUM(C12/'Табл2+'!C12)</f>
        <v>6.7561111111111112</v>
      </c>
      <c r="F12" s="185">
        <v>1.4079629629629631</v>
      </c>
    </row>
    <row r="13" spans="1:6" x14ac:dyDescent="0.25">
      <c r="A13" s="176">
        <v>8</v>
      </c>
      <c r="B13" s="203" t="s">
        <v>11</v>
      </c>
      <c r="C13" s="27">
        <v>116.179</v>
      </c>
      <c r="D13" s="185">
        <v>28.978999999999999</v>
      </c>
      <c r="E13" s="204">
        <f>SUM(C13/'Табл2+'!C13)</f>
        <v>5.5323333333333338</v>
      </c>
      <c r="F13" s="185">
        <v>1.379952380952381</v>
      </c>
    </row>
    <row r="14" spans="1:6" x14ac:dyDescent="0.25">
      <c r="A14" s="176">
        <v>9</v>
      </c>
      <c r="B14" s="203" t="s">
        <v>12</v>
      </c>
      <c r="C14" s="27">
        <v>173.07100000000003</v>
      </c>
      <c r="D14" s="185">
        <v>0.57100000000002638</v>
      </c>
      <c r="E14" s="204">
        <f>SUM(C14/'Табл2+'!C14)</f>
        <v>5.7690333333333346</v>
      </c>
      <c r="F14" s="185">
        <v>1.9033333333334568E-2</v>
      </c>
    </row>
    <row r="15" spans="1:6" x14ac:dyDescent="0.25">
      <c r="A15" s="176">
        <v>10</v>
      </c>
      <c r="B15" s="203" t="s">
        <v>13</v>
      </c>
      <c r="C15" s="27">
        <v>40.215000000000003</v>
      </c>
      <c r="D15" s="185">
        <v>-2.1850000000000023</v>
      </c>
      <c r="E15" s="204">
        <f>SUM(C15/'Табл2+'!C15)</f>
        <v>3.0934615384615389</v>
      </c>
      <c r="F15" s="185">
        <v>-0.16807692307692257</v>
      </c>
    </row>
    <row r="16" spans="1:6" x14ac:dyDescent="0.25">
      <c r="A16" s="176">
        <v>11</v>
      </c>
      <c r="B16" s="203" t="s">
        <v>14</v>
      </c>
      <c r="C16" s="27">
        <v>287.19399999999996</v>
      </c>
      <c r="D16" s="185">
        <v>29.793999999999983</v>
      </c>
      <c r="E16" s="204">
        <f>SUM(C16/'Табл2+'!C16)</f>
        <v>15.95522222222222</v>
      </c>
      <c r="F16" s="185">
        <v>1.6552222222222213</v>
      </c>
    </row>
    <row r="17" spans="1:6" x14ac:dyDescent="0.25">
      <c r="A17" s="176">
        <v>12</v>
      </c>
      <c r="B17" s="203" t="s">
        <v>15</v>
      </c>
      <c r="C17" s="27">
        <v>78.853999999999999</v>
      </c>
      <c r="D17" s="185">
        <v>-7.2459999999999951</v>
      </c>
      <c r="E17" s="204">
        <f>SUM(C17/'Табл2+'!C17)</f>
        <v>4.6384705882352941</v>
      </c>
      <c r="F17" s="185">
        <v>-0.42623529411764682</v>
      </c>
    </row>
    <row r="18" spans="1:6" x14ac:dyDescent="0.25">
      <c r="A18" s="176">
        <v>13</v>
      </c>
      <c r="B18" s="203" t="s">
        <v>16</v>
      </c>
      <c r="C18" s="27">
        <v>318.22300000000001</v>
      </c>
      <c r="D18" s="185">
        <v>32.423000000000002</v>
      </c>
      <c r="E18" s="204">
        <f>SUM(C18/'Табл2+'!C18)</f>
        <v>11.365107142857143</v>
      </c>
      <c r="F18" s="185">
        <v>1.1579642857142858</v>
      </c>
    </row>
    <row r="19" spans="1:6" x14ac:dyDescent="0.25">
      <c r="A19" s="176">
        <v>14</v>
      </c>
      <c r="B19" s="203" t="s">
        <v>17</v>
      </c>
      <c r="C19" s="27">
        <v>141.57</v>
      </c>
      <c r="D19" s="185">
        <v>5.5699999999999932</v>
      </c>
      <c r="E19" s="204">
        <f>SUM(C19/'Табл2+'!C19)</f>
        <v>7.8649999999999993</v>
      </c>
      <c r="F19" s="185">
        <v>0.30944444444444397</v>
      </c>
    </row>
    <row r="20" spans="1:6" x14ac:dyDescent="0.25">
      <c r="A20" s="176">
        <v>15</v>
      </c>
      <c r="B20" s="203" t="s">
        <v>18</v>
      </c>
      <c r="C20" s="27">
        <v>348.17099999999999</v>
      </c>
      <c r="D20" s="185">
        <v>49.370999999999981</v>
      </c>
      <c r="E20" s="204">
        <f>SUM(C20/'Табл2+'!C20)</f>
        <v>8.7042749999999991</v>
      </c>
      <c r="F20" s="185">
        <v>1.2342749999999985</v>
      </c>
    </row>
    <row r="21" spans="1:6" x14ac:dyDescent="0.25">
      <c r="A21" s="176">
        <v>16</v>
      </c>
      <c r="B21" s="203" t="s">
        <v>19</v>
      </c>
      <c r="C21" s="27">
        <v>70.116</v>
      </c>
      <c r="D21" s="185">
        <v>2.0160000000000053</v>
      </c>
      <c r="E21" s="204">
        <f>SUM(C21/'Табл2+'!C21)</f>
        <v>11.686</v>
      </c>
      <c r="F21" s="185">
        <v>0.3360000000000003</v>
      </c>
    </row>
    <row r="22" spans="1:6" x14ac:dyDescent="0.25">
      <c r="A22" s="176">
        <v>17</v>
      </c>
      <c r="B22" s="203" t="s">
        <v>20</v>
      </c>
      <c r="C22" s="27">
        <v>137.51100000000002</v>
      </c>
      <c r="D22" s="185">
        <v>4.4110000000000298</v>
      </c>
      <c r="E22" s="204">
        <f>SUM(C22/'Табл2+'!C22)</f>
        <v>4.5837000000000012</v>
      </c>
      <c r="F22" s="185">
        <v>0.14703333333333468</v>
      </c>
    </row>
    <row r="23" spans="1:6" x14ac:dyDescent="0.25">
      <c r="A23" s="176">
        <v>18</v>
      </c>
      <c r="B23" s="203" t="s">
        <v>21</v>
      </c>
      <c r="C23" s="27">
        <v>166.154</v>
      </c>
      <c r="D23" s="185">
        <v>32.454000000000008</v>
      </c>
      <c r="E23" s="204">
        <f>SUM(C23/'Табл2+'!C23)</f>
        <v>5.1923124999999999</v>
      </c>
      <c r="F23" s="185">
        <v>1.0141875000000002</v>
      </c>
    </row>
    <row r="24" spans="1:6" x14ac:dyDescent="0.25">
      <c r="A24" s="176">
        <v>19</v>
      </c>
      <c r="B24" s="203" t="s">
        <v>22</v>
      </c>
      <c r="C24" s="27">
        <v>198.45200000000003</v>
      </c>
      <c r="D24" s="185">
        <v>0.55200000000002092</v>
      </c>
      <c r="E24" s="204">
        <f>SUM(C24/'Табл2+'!C24)</f>
        <v>5.0885128205128209</v>
      </c>
      <c r="F24" s="185">
        <v>1.415384615384685E-2</v>
      </c>
    </row>
    <row r="25" spans="1:6" x14ac:dyDescent="0.25">
      <c r="A25" s="176">
        <v>20</v>
      </c>
      <c r="B25" s="203" t="s">
        <v>23</v>
      </c>
      <c r="C25" s="27">
        <v>177.89299999999997</v>
      </c>
      <c r="D25" s="185">
        <v>0.69299999999998363</v>
      </c>
      <c r="E25" s="204">
        <f>SUM(C25/'Табл2+'!C25)</f>
        <v>5.5591562499999991</v>
      </c>
      <c r="F25" s="185">
        <v>2.1656249999999488E-2</v>
      </c>
    </row>
    <row r="26" spans="1:6" x14ac:dyDescent="0.25">
      <c r="A26" s="176">
        <v>21</v>
      </c>
      <c r="B26" s="203" t="s">
        <v>24</v>
      </c>
      <c r="C26" s="27">
        <v>100.15199999999999</v>
      </c>
      <c r="D26" s="185">
        <v>7.7519999999999811</v>
      </c>
      <c r="E26" s="204">
        <f>SUM(C26/'Табл2+'!C26)</f>
        <v>5.8912941176470577</v>
      </c>
      <c r="F26" s="185">
        <v>0.45599999999999863</v>
      </c>
    </row>
    <row r="27" spans="1:6" x14ac:dyDescent="0.25">
      <c r="A27" s="176">
        <v>22</v>
      </c>
      <c r="B27" s="203" t="s">
        <v>25</v>
      </c>
      <c r="C27" s="27">
        <v>68.397000000000006</v>
      </c>
      <c r="D27" s="185">
        <v>9.6999999999994202E-2</v>
      </c>
      <c r="E27" s="204">
        <f>SUM(C27/'Табл2+'!C27)</f>
        <v>6.2179090909090915</v>
      </c>
      <c r="F27" s="185">
        <v>8.8181818181825022E-3</v>
      </c>
    </row>
    <row r="28" spans="1:6" x14ac:dyDescent="0.25">
      <c r="A28" s="176">
        <v>23</v>
      </c>
      <c r="B28" s="203" t="s">
        <v>26</v>
      </c>
      <c r="C28" s="27">
        <v>106.60999999999999</v>
      </c>
      <c r="D28" s="185">
        <v>46.209999999999987</v>
      </c>
      <c r="E28" s="204">
        <f>SUM(C28/'Табл2+'!C28)</f>
        <v>8.2007692307692288</v>
      </c>
      <c r="F28" s="185">
        <v>3.5546153846153832</v>
      </c>
    </row>
    <row r="29" spans="1:6" x14ac:dyDescent="0.25">
      <c r="A29" s="176">
        <v>24</v>
      </c>
      <c r="B29" s="203" t="s">
        <v>27</v>
      </c>
      <c r="C29" s="27">
        <v>165.34700000000004</v>
      </c>
      <c r="D29" s="185">
        <v>1.2470000000000425</v>
      </c>
      <c r="E29" s="204">
        <f>SUM(C29/'Табл2+'!C29)</f>
        <v>5.0105151515151523</v>
      </c>
      <c r="F29" s="185">
        <v>0.18404456327985841</v>
      </c>
    </row>
    <row r="30" spans="1:6" x14ac:dyDescent="0.25">
      <c r="A30" s="176">
        <v>25</v>
      </c>
      <c r="B30" s="203" t="s">
        <v>28</v>
      </c>
      <c r="C30" s="27">
        <v>196.08599999999996</v>
      </c>
      <c r="D30" s="185">
        <v>6.4859999999999616</v>
      </c>
      <c r="E30" s="204">
        <f>SUM(C30/'Табл2+'!C30)</f>
        <v>5.7672352941176461</v>
      </c>
      <c r="F30" s="185">
        <v>0.19370588235294051</v>
      </c>
    </row>
    <row r="31" spans="1:6" x14ac:dyDescent="0.25">
      <c r="A31" s="176">
        <v>26</v>
      </c>
      <c r="B31" s="203" t="s">
        <v>29</v>
      </c>
      <c r="C31" s="27">
        <v>122.74400000000001</v>
      </c>
      <c r="D31" s="185">
        <v>8.8440000000000083</v>
      </c>
      <c r="E31" s="204">
        <f>SUM(C31/'Табл2+'!C31)</f>
        <v>20.457333333333334</v>
      </c>
      <c r="F31" s="185">
        <v>1.4740000000000002</v>
      </c>
    </row>
    <row r="32" spans="1:6" x14ac:dyDescent="0.25">
      <c r="A32" s="176">
        <v>27</v>
      </c>
      <c r="B32" s="203" t="s">
        <v>30</v>
      </c>
      <c r="C32" s="27">
        <v>170.739</v>
      </c>
      <c r="D32" s="185">
        <v>7.8390000000000271</v>
      </c>
      <c r="E32" s="204">
        <f>SUM(C32/'Табл2+'!C32)</f>
        <v>17.073900000000002</v>
      </c>
      <c r="F32" s="185">
        <v>0.78390000000000271</v>
      </c>
    </row>
    <row r="33" spans="1:6" x14ac:dyDescent="0.25">
      <c r="A33" s="176">
        <v>28</v>
      </c>
      <c r="B33" s="203" t="s">
        <v>31</v>
      </c>
      <c r="C33" s="27">
        <v>394.17599999999999</v>
      </c>
      <c r="D33" s="185">
        <v>4.9759999999999422</v>
      </c>
      <c r="E33" s="204">
        <f>SUM(C33/'Табл2+'!C33)</f>
        <v>28.155428571428569</v>
      </c>
      <c r="F33" s="185">
        <v>0.35542857142856832</v>
      </c>
    </row>
    <row r="34" spans="1:6" x14ac:dyDescent="0.25">
      <c r="A34" s="176">
        <v>29</v>
      </c>
      <c r="B34" s="203" t="s">
        <v>32</v>
      </c>
      <c r="C34" s="27">
        <v>393.452</v>
      </c>
      <c r="D34" s="185">
        <v>2.2520000000000095</v>
      </c>
      <c r="E34" s="204">
        <f>SUM(C34/'Табл2+'!C34)</f>
        <v>35.768363636363638</v>
      </c>
      <c r="F34" s="185">
        <v>0.20472727272727553</v>
      </c>
    </row>
    <row r="35" spans="1:6" x14ac:dyDescent="0.25">
      <c r="A35" s="176">
        <v>30</v>
      </c>
      <c r="B35" s="203" t="s">
        <v>33</v>
      </c>
      <c r="C35" s="27">
        <v>988.81299999999999</v>
      </c>
      <c r="D35" s="185">
        <v>100.81299999999999</v>
      </c>
      <c r="E35" s="204">
        <f>SUM(C35/'Табл2+'!C35)</f>
        <v>988.81299999999999</v>
      </c>
      <c r="F35" s="185">
        <v>100.81299999999999</v>
      </c>
    </row>
    <row r="36" spans="1:6" x14ac:dyDescent="0.25">
      <c r="A36" s="176">
        <v>31</v>
      </c>
      <c r="B36" s="203" t="s">
        <v>34</v>
      </c>
      <c r="C36" s="27">
        <v>221.071</v>
      </c>
      <c r="D36" s="185">
        <v>28.471000000000004</v>
      </c>
      <c r="E36" s="204">
        <f>SUM(C36/'Табл2+'!C36)</f>
        <v>221.071</v>
      </c>
      <c r="F36" s="185">
        <v>28.471000000000004</v>
      </c>
    </row>
    <row r="37" spans="1:6" x14ac:dyDescent="0.25">
      <c r="A37" s="176">
        <v>32</v>
      </c>
      <c r="B37" s="203" t="s">
        <v>35</v>
      </c>
      <c r="C37" s="27">
        <v>48.75</v>
      </c>
      <c r="D37" s="185">
        <v>7.75</v>
      </c>
      <c r="E37" s="204">
        <f>SUM(C37/'Табл2+'!C37)</f>
        <v>48.75</v>
      </c>
      <c r="F37" s="185">
        <v>7.75</v>
      </c>
    </row>
    <row r="38" spans="1:6" ht="15.75" thickBot="1" x14ac:dyDescent="0.3">
      <c r="A38" s="180">
        <v>33</v>
      </c>
      <c r="B38" s="181" t="s">
        <v>36</v>
      </c>
      <c r="C38" s="154">
        <v>5.6489999999999991</v>
      </c>
      <c r="D38" s="187">
        <v>0.44899999999999896</v>
      </c>
      <c r="E38" s="205">
        <f>SUM(C38/'Табл2+'!C38)</f>
        <v>5.6489999999999991</v>
      </c>
      <c r="F38" s="187">
        <v>0.44899999999999896</v>
      </c>
    </row>
    <row r="39" spans="1:6" ht="15.75" thickBot="1" x14ac:dyDescent="0.3">
      <c r="A39" s="491" t="s">
        <v>37</v>
      </c>
      <c r="B39" s="492"/>
      <c r="C39" s="354">
        <v>6115.4499999999989</v>
      </c>
      <c r="D39" s="355">
        <v>482.14999999999964</v>
      </c>
      <c r="E39" s="356">
        <f>SUM(C39/'Табл2+'!C39)</f>
        <v>9.7847199999999983</v>
      </c>
      <c r="F39" s="357">
        <v>0.78599795527156324</v>
      </c>
    </row>
    <row r="40" spans="1:6" x14ac:dyDescent="0.25">
      <c r="A40" s="206"/>
      <c r="B40" s="206"/>
      <c r="C40" s="206"/>
      <c r="D40" s="206"/>
      <c r="E40" s="206"/>
      <c r="F40" s="206"/>
    </row>
  </sheetData>
  <mergeCells count="7">
    <mergeCell ref="A39:B39"/>
    <mergeCell ref="A1:F1"/>
    <mergeCell ref="A2:F2"/>
    <mergeCell ref="A3:A4"/>
    <mergeCell ref="B3:B4"/>
    <mergeCell ref="C3:D3"/>
    <mergeCell ref="E3:F3"/>
  </mergeCells>
  <conditionalFormatting sqref="D6:D39">
    <cfRule type="cellIs" dxfId="33" priority="4" stopIfTrue="1" operator="lessThan">
      <formula>0</formula>
    </cfRule>
  </conditionalFormatting>
  <conditionalFormatting sqref="F6:F39">
    <cfRule type="cellIs" dxfId="32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Layout" zoomScaleNormal="100" workbookViewId="0">
      <selection activeCell="A39" sqref="A39:XFD39"/>
    </sheetView>
  </sheetViews>
  <sheetFormatPr defaultRowHeight="12.75" x14ac:dyDescent="0.2"/>
  <cols>
    <col min="1" max="1" width="9.140625" style="28"/>
    <col min="2" max="2" width="21.140625" style="28" customWidth="1"/>
    <col min="3" max="3" width="16" style="28" customWidth="1"/>
    <col min="4" max="4" width="9.140625" style="28" customWidth="1"/>
    <col min="5" max="5" width="9.140625" style="28"/>
    <col min="6" max="6" width="11.42578125" style="28" customWidth="1"/>
    <col min="7" max="7" width="9.140625" style="28"/>
    <col min="8" max="8" width="13.85546875" style="28" customWidth="1"/>
    <col min="9" max="16384" width="9.140625" style="28"/>
  </cols>
  <sheetData>
    <row r="1" spans="1:8" x14ac:dyDescent="0.2">
      <c r="A1" s="522" t="s">
        <v>179</v>
      </c>
      <c r="B1" s="522"/>
      <c r="C1" s="522"/>
      <c r="D1" s="522"/>
      <c r="E1" s="522"/>
      <c r="F1" s="522"/>
      <c r="G1" s="522"/>
      <c r="H1" s="522"/>
    </row>
    <row r="2" spans="1:8" s="29" customFormat="1" x14ac:dyDescent="0.25">
      <c r="A2" s="472" t="s">
        <v>67</v>
      </c>
      <c r="B2" s="472" t="s">
        <v>41</v>
      </c>
      <c r="C2" s="472" t="s">
        <v>74</v>
      </c>
      <c r="D2" s="472" t="s">
        <v>38</v>
      </c>
      <c r="E2" s="472" t="s">
        <v>75</v>
      </c>
      <c r="F2" s="472"/>
      <c r="G2" s="472" t="s">
        <v>76</v>
      </c>
      <c r="H2" s="472"/>
    </row>
    <row r="3" spans="1:8" s="30" customFormat="1" ht="13.5" thickBot="1" x14ac:dyDescent="0.25">
      <c r="A3" s="473"/>
      <c r="B3" s="473"/>
      <c r="C3" s="523"/>
      <c r="D3" s="523"/>
      <c r="E3" s="266" t="s">
        <v>60</v>
      </c>
      <c r="F3" s="266" t="s">
        <v>77</v>
      </c>
      <c r="G3" s="266" t="s">
        <v>60</v>
      </c>
      <c r="H3" s="266" t="s">
        <v>77</v>
      </c>
    </row>
    <row r="4" spans="1:8" s="30" customFormat="1" ht="13.5" thickBot="1" x14ac:dyDescent="0.25">
      <c r="A4" s="267">
        <v>1</v>
      </c>
      <c r="B4" s="268">
        <v>2</v>
      </c>
      <c r="C4" s="344">
        <v>3</v>
      </c>
      <c r="D4" s="344">
        <v>4</v>
      </c>
      <c r="E4" s="280">
        <v>5</v>
      </c>
      <c r="F4" s="280">
        <v>6</v>
      </c>
      <c r="G4" s="280">
        <v>7</v>
      </c>
      <c r="H4" s="281">
        <v>8</v>
      </c>
    </row>
    <row r="5" spans="1:8" ht="14.1" customHeight="1" x14ac:dyDescent="0.2">
      <c r="A5" s="340">
        <v>1</v>
      </c>
      <c r="B5" s="341" t="s">
        <v>78</v>
      </c>
      <c r="C5" s="253">
        <v>76.464999999999989</v>
      </c>
      <c r="D5" s="342">
        <v>39.182999999999993</v>
      </c>
      <c r="E5" s="343">
        <v>25.079000000000001</v>
      </c>
      <c r="F5" s="342">
        <v>16.427</v>
      </c>
      <c r="G5" s="343">
        <v>32.145999999999987</v>
      </c>
      <c r="H5" s="342">
        <v>0.25700000000000001</v>
      </c>
    </row>
    <row r="6" spans="1:8" ht="14.1" customHeight="1" x14ac:dyDescent="0.2">
      <c r="A6" s="207">
        <v>2</v>
      </c>
      <c r="B6" s="10" t="s">
        <v>5</v>
      </c>
      <c r="C6" s="184">
        <v>39.081000000000003</v>
      </c>
      <c r="D6" s="208">
        <v>17.181000000000004</v>
      </c>
      <c r="E6" s="209">
        <v>9.657</v>
      </c>
      <c r="F6" s="208">
        <v>5.8280000000000003</v>
      </c>
      <c r="G6" s="209">
        <v>37.635000000000005</v>
      </c>
      <c r="H6" s="208">
        <v>0.27600000000000002</v>
      </c>
    </row>
    <row r="7" spans="1:8" ht="14.1" customHeight="1" x14ac:dyDescent="0.2">
      <c r="A7" s="207">
        <v>3</v>
      </c>
      <c r="B7" s="10" t="s">
        <v>6</v>
      </c>
      <c r="C7" s="184">
        <v>53.202999999999996</v>
      </c>
      <c r="D7" s="208">
        <v>53.202999999999996</v>
      </c>
      <c r="E7" s="209">
        <v>8.488999999999999</v>
      </c>
      <c r="F7" s="208">
        <v>8.488999999999999</v>
      </c>
      <c r="G7" s="209">
        <v>10.358000000000001</v>
      </c>
      <c r="H7" s="208">
        <v>10.358000000000001</v>
      </c>
    </row>
    <row r="8" spans="1:8" ht="14.1" customHeight="1" x14ac:dyDescent="0.2">
      <c r="A8" s="207">
        <v>4</v>
      </c>
      <c r="B8" s="10" t="s">
        <v>7</v>
      </c>
      <c r="C8" s="184">
        <v>42.394999999999996</v>
      </c>
      <c r="D8" s="208">
        <v>8.81</v>
      </c>
      <c r="E8" s="209">
        <v>9.173</v>
      </c>
      <c r="F8" s="208">
        <v>3.0100000000000002</v>
      </c>
      <c r="G8" s="209">
        <v>30.096999999999998</v>
      </c>
      <c r="H8" s="208">
        <v>0.749</v>
      </c>
    </row>
    <row r="9" spans="1:8" ht="14.1" customHeight="1" x14ac:dyDescent="0.2">
      <c r="A9" s="207">
        <v>5</v>
      </c>
      <c r="B9" s="10" t="s">
        <v>8</v>
      </c>
      <c r="C9" s="184">
        <v>157.68300000000002</v>
      </c>
      <c r="D9" s="208">
        <v>114.00499999999998</v>
      </c>
      <c r="E9" s="209">
        <v>21.090999999999994</v>
      </c>
      <c r="F9" s="208">
        <v>16.876999999999999</v>
      </c>
      <c r="G9" s="209">
        <v>6.8699999999999992</v>
      </c>
      <c r="H9" s="208">
        <v>0</v>
      </c>
    </row>
    <row r="10" spans="1:8" ht="14.1" customHeight="1" x14ac:dyDescent="0.2">
      <c r="A10" s="207">
        <v>6</v>
      </c>
      <c r="B10" s="10" t="s">
        <v>9</v>
      </c>
      <c r="C10" s="184">
        <v>120.61099999999998</v>
      </c>
      <c r="D10" s="208">
        <v>54.291000000000004</v>
      </c>
      <c r="E10" s="209">
        <v>16.000999999999998</v>
      </c>
      <c r="F10" s="208">
        <v>7.8</v>
      </c>
      <c r="G10" s="209">
        <v>1.407</v>
      </c>
      <c r="H10" s="208">
        <v>0</v>
      </c>
    </row>
    <row r="11" spans="1:8" ht="14.1" customHeight="1" x14ac:dyDescent="0.2">
      <c r="A11" s="207">
        <v>7</v>
      </c>
      <c r="B11" s="10" t="s">
        <v>10</v>
      </c>
      <c r="C11" s="184">
        <v>116.93899999999999</v>
      </c>
      <c r="D11" s="208">
        <v>54.625999999999991</v>
      </c>
      <c r="E11" s="209">
        <v>16.678000000000001</v>
      </c>
      <c r="F11" s="208">
        <v>9.1319999999999997</v>
      </c>
      <c r="G11" s="209">
        <v>48.798000000000002</v>
      </c>
      <c r="H11" s="208">
        <v>0.48800000000000004</v>
      </c>
    </row>
    <row r="12" spans="1:8" ht="14.1" customHeight="1" x14ac:dyDescent="0.2">
      <c r="A12" s="207">
        <v>8</v>
      </c>
      <c r="B12" s="10" t="s">
        <v>11</v>
      </c>
      <c r="C12" s="184">
        <v>62.853999999999999</v>
      </c>
      <c r="D12" s="208">
        <v>23.963999999999999</v>
      </c>
      <c r="E12" s="209">
        <v>9.1110000000000007</v>
      </c>
      <c r="F12" s="208">
        <v>6.6639999999999997</v>
      </c>
      <c r="G12" s="209">
        <v>44.213999999999999</v>
      </c>
      <c r="H12" s="208">
        <v>0</v>
      </c>
    </row>
    <row r="13" spans="1:8" ht="14.1" customHeight="1" x14ac:dyDescent="0.2">
      <c r="A13" s="207">
        <v>9</v>
      </c>
      <c r="B13" s="10" t="s">
        <v>12</v>
      </c>
      <c r="C13" s="184">
        <v>138.398</v>
      </c>
      <c r="D13" s="208">
        <v>58.75200000000001</v>
      </c>
      <c r="E13" s="209">
        <v>32.547000000000004</v>
      </c>
      <c r="F13" s="208">
        <v>21.385000000000005</v>
      </c>
      <c r="G13" s="209">
        <v>2.1259999999999999</v>
      </c>
      <c r="H13" s="208">
        <v>0</v>
      </c>
    </row>
    <row r="14" spans="1:8" ht="14.1" customHeight="1" x14ac:dyDescent="0.2">
      <c r="A14" s="207">
        <v>10</v>
      </c>
      <c r="B14" s="10" t="s">
        <v>13</v>
      </c>
      <c r="C14" s="184">
        <v>31.921000000000003</v>
      </c>
      <c r="D14" s="208">
        <v>15.899000000000001</v>
      </c>
      <c r="E14" s="209">
        <v>6.5979999999999999</v>
      </c>
      <c r="F14" s="208">
        <v>3.9769999999999994</v>
      </c>
      <c r="G14" s="209">
        <v>1.696</v>
      </c>
      <c r="H14" s="208">
        <v>1.1859999999999999</v>
      </c>
    </row>
    <row r="15" spans="1:8" ht="14.1" customHeight="1" x14ac:dyDescent="0.2">
      <c r="A15" s="207">
        <v>11</v>
      </c>
      <c r="B15" s="10" t="s">
        <v>14</v>
      </c>
      <c r="C15" s="184">
        <v>169.131</v>
      </c>
      <c r="D15" s="208">
        <v>62.138000000000012</v>
      </c>
      <c r="E15" s="209">
        <v>20.399000000000001</v>
      </c>
      <c r="F15" s="208">
        <v>9.3130000000000006</v>
      </c>
      <c r="G15" s="209">
        <v>97.664000000000001</v>
      </c>
      <c r="H15" s="208">
        <v>0.36000000000000004</v>
      </c>
    </row>
    <row r="16" spans="1:8" ht="14.1" customHeight="1" x14ac:dyDescent="0.2">
      <c r="A16" s="207">
        <v>12</v>
      </c>
      <c r="B16" s="10" t="s">
        <v>15</v>
      </c>
      <c r="C16" s="184">
        <v>45.393000000000008</v>
      </c>
      <c r="D16" s="208">
        <v>45.393000000000008</v>
      </c>
      <c r="E16" s="209">
        <v>6.020999999999999</v>
      </c>
      <c r="F16" s="208">
        <v>6.020999999999999</v>
      </c>
      <c r="G16" s="209">
        <v>27.44</v>
      </c>
      <c r="H16" s="208">
        <v>27.44</v>
      </c>
    </row>
    <row r="17" spans="1:8" ht="14.1" customHeight="1" x14ac:dyDescent="0.2">
      <c r="A17" s="207">
        <v>13</v>
      </c>
      <c r="B17" s="10" t="s">
        <v>16</v>
      </c>
      <c r="C17" s="184">
        <v>213.72899999999998</v>
      </c>
      <c r="D17" s="208">
        <v>123.21300000000001</v>
      </c>
      <c r="E17" s="209">
        <v>43.345999999999997</v>
      </c>
      <c r="F17" s="208">
        <v>34.545999999999999</v>
      </c>
      <c r="G17" s="209">
        <v>61.147999999999989</v>
      </c>
      <c r="H17" s="208">
        <v>32.047000000000004</v>
      </c>
    </row>
    <row r="18" spans="1:8" ht="14.1" customHeight="1" x14ac:dyDescent="0.2">
      <c r="A18" s="207">
        <v>14</v>
      </c>
      <c r="B18" s="10" t="s">
        <v>17</v>
      </c>
      <c r="C18" s="184">
        <v>119.014</v>
      </c>
      <c r="D18" s="208">
        <v>30.754999999999999</v>
      </c>
      <c r="E18" s="209">
        <v>17.82</v>
      </c>
      <c r="F18" s="208">
        <v>7.5339999999999989</v>
      </c>
      <c r="G18" s="209">
        <v>4.7359999999999989</v>
      </c>
      <c r="H18" s="208">
        <v>1.5650000000000002</v>
      </c>
    </row>
    <row r="19" spans="1:8" ht="14.1" customHeight="1" x14ac:dyDescent="0.2">
      <c r="A19" s="207">
        <v>15</v>
      </c>
      <c r="B19" s="10" t="s">
        <v>18</v>
      </c>
      <c r="C19" s="184">
        <v>177.75500000000002</v>
      </c>
      <c r="D19" s="208">
        <v>174.08</v>
      </c>
      <c r="E19" s="209">
        <v>32.553999999999995</v>
      </c>
      <c r="F19" s="208">
        <v>31.228999999999999</v>
      </c>
      <c r="G19" s="209">
        <v>137.86199999999999</v>
      </c>
      <c r="H19" s="208">
        <v>2.1139999999999999</v>
      </c>
    </row>
    <row r="20" spans="1:8" ht="14.1" customHeight="1" x14ac:dyDescent="0.2">
      <c r="A20" s="207">
        <v>16</v>
      </c>
      <c r="B20" s="10" t="s">
        <v>19</v>
      </c>
      <c r="C20" s="184">
        <v>49.955999999999996</v>
      </c>
      <c r="D20" s="208">
        <v>12.577999999999999</v>
      </c>
      <c r="E20" s="209">
        <v>6.6990000000000007</v>
      </c>
      <c r="F20" s="208">
        <v>4.3550000000000004</v>
      </c>
      <c r="G20" s="209">
        <v>13.460999999999999</v>
      </c>
      <c r="H20" s="208">
        <v>0.28000000000000003</v>
      </c>
    </row>
    <row r="21" spans="1:8" ht="14.1" customHeight="1" x14ac:dyDescent="0.2">
      <c r="A21" s="207">
        <v>17</v>
      </c>
      <c r="B21" s="10" t="s">
        <v>20</v>
      </c>
      <c r="C21" s="184">
        <v>106.643</v>
      </c>
      <c r="D21" s="208">
        <v>72.352000000000004</v>
      </c>
      <c r="E21" s="209">
        <v>20.204000000000001</v>
      </c>
      <c r="F21" s="208">
        <v>17.905999999999999</v>
      </c>
      <c r="G21" s="209">
        <v>10.664000000000001</v>
      </c>
      <c r="H21" s="208">
        <v>3.504</v>
      </c>
    </row>
    <row r="22" spans="1:8" ht="14.1" customHeight="1" x14ac:dyDescent="0.2">
      <c r="A22" s="207">
        <v>18</v>
      </c>
      <c r="B22" s="10" t="s">
        <v>21</v>
      </c>
      <c r="C22" s="184">
        <v>115.07300000000001</v>
      </c>
      <c r="D22" s="208">
        <v>102.97300000000001</v>
      </c>
      <c r="E22" s="209">
        <v>29.785000000000007</v>
      </c>
      <c r="F22" s="208">
        <v>26.707000000000004</v>
      </c>
      <c r="G22" s="209">
        <v>21.296000000000006</v>
      </c>
      <c r="H22" s="208">
        <v>2.3329999999999997</v>
      </c>
    </row>
    <row r="23" spans="1:8" ht="14.1" customHeight="1" x14ac:dyDescent="0.2">
      <c r="A23" s="207">
        <v>19</v>
      </c>
      <c r="B23" s="10" t="s">
        <v>22</v>
      </c>
      <c r="C23" s="184">
        <v>151.40600000000003</v>
      </c>
      <c r="D23" s="208">
        <v>91.679000000000016</v>
      </c>
      <c r="E23" s="209">
        <v>19.746999999999996</v>
      </c>
      <c r="F23" s="208">
        <v>14.002000000000004</v>
      </c>
      <c r="G23" s="209">
        <v>27.298999999999999</v>
      </c>
      <c r="H23" s="208">
        <v>1.5960000000000001</v>
      </c>
    </row>
    <row r="24" spans="1:8" ht="14.1" customHeight="1" x14ac:dyDescent="0.2">
      <c r="A24" s="207">
        <v>20</v>
      </c>
      <c r="B24" s="10" t="s">
        <v>23</v>
      </c>
      <c r="C24" s="184">
        <v>151.96099999999996</v>
      </c>
      <c r="D24" s="208">
        <v>109.71799999999999</v>
      </c>
      <c r="E24" s="209">
        <v>18.203999999999997</v>
      </c>
      <c r="F24" s="208">
        <v>12.254999999999999</v>
      </c>
      <c r="G24" s="209">
        <v>7.7279999999999989</v>
      </c>
      <c r="H24" s="208">
        <v>0.13200000000000003</v>
      </c>
    </row>
    <row r="25" spans="1:8" ht="14.1" customHeight="1" x14ac:dyDescent="0.2">
      <c r="A25" s="207">
        <v>21</v>
      </c>
      <c r="B25" s="10" t="s">
        <v>24</v>
      </c>
      <c r="C25" s="184">
        <v>78.668999999999983</v>
      </c>
      <c r="D25" s="208">
        <v>50.941999999999993</v>
      </c>
      <c r="E25" s="209">
        <v>20.823999999999998</v>
      </c>
      <c r="F25" s="208">
        <v>15.326000000000001</v>
      </c>
      <c r="G25" s="209">
        <v>0.65900000000000014</v>
      </c>
      <c r="H25" s="208">
        <v>0.38499999999999995</v>
      </c>
    </row>
    <row r="26" spans="1:8" ht="14.1" customHeight="1" x14ac:dyDescent="0.2">
      <c r="A26" s="207">
        <v>22</v>
      </c>
      <c r="B26" s="10" t="s">
        <v>25</v>
      </c>
      <c r="C26" s="184">
        <v>59.819000000000003</v>
      </c>
      <c r="D26" s="208">
        <v>27.73</v>
      </c>
      <c r="E26" s="209">
        <v>8.4030000000000005</v>
      </c>
      <c r="F26" s="208">
        <v>3.79</v>
      </c>
      <c r="G26" s="209">
        <v>0.17500000000000002</v>
      </c>
      <c r="H26" s="208">
        <v>0.113</v>
      </c>
    </row>
    <row r="27" spans="1:8" ht="14.1" customHeight="1" x14ac:dyDescent="0.2">
      <c r="A27" s="207">
        <v>23</v>
      </c>
      <c r="B27" s="10" t="s">
        <v>26</v>
      </c>
      <c r="C27" s="184">
        <v>49.657000000000004</v>
      </c>
      <c r="D27" s="208">
        <v>27.385999999999996</v>
      </c>
      <c r="E27" s="209">
        <v>6.9390000000000001</v>
      </c>
      <c r="F27" s="208">
        <v>5.1680000000000001</v>
      </c>
      <c r="G27" s="209">
        <v>50.014000000000003</v>
      </c>
      <c r="H27" s="208">
        <v>2.0960000000000001</v>
      </c>
    </row>
    <row r="28" spans="1:8" ht="14.1" customHeight="1" x14ac:dyDescent="0.2">
      <c r="A28" s="207">
        <v>24</v>
      </c>
      <c r="B28" s="10" t="s">
        <v>27</v>
      </c>
      <c r="C28" s="184">
        <v>135.94599999999997</v>
      </c>
      <c r="D28" s="208">
        <v>75.009</v>
      </c>
      <c r="E28" s="209">
        <v>27.213999999999999</v>
      </c>
      <c r="F28" s="208">
        <v>17.278000000000002</v>
      </c>
      <c r="G28" s="209">
        <v>2.1869999999999981</v>
      </c>
      <c r="H28" s="208">
        <v>0.21200000000000008</v>
      </c>
    </row>
    <row r="29" spans="1:8" ht="14.1" customHeight="1" x14ac:dyDescent="0.2">
      <c r="A29" s="207">
        <v>25</v>
      </c>
      <c r="B29" s="10" t="s">
        <v>28</v>
      </c>
      <c r="C29" s="184">
        <v>170.13399999999993</v>
      </c>
      <c r="D29" s="208">
        <v>70.574000000000012</v>
      </c>
      <c r="E29" s="209">
        <v>24.049999999999997</v>
      </c>
      <c r="F29" s="208">
        <v>14.891</v>
      </c>
      <c r="G29" s="209">
        <v>1.9019999999999999</v>
      </c>
      <c r="H29" s="208">
        <v>1.5550000000000002</v>
      </c>
    </row>
    <row r="30" spans="1:8" ht="14.1" customHeight="1" x14ac:dyDescent="0.2">
      <c r="A30" s="207">
        <v>26</v>
      </c>
      <c r="B30" s="10" t="s">
        <v>29</v>
      </c>
      <c r="C30" s="184">
        <v>91.37700000000001</v>
      </c>
      <c r="D30" s="208">
        <v>0</v>
      </c>
      <c r="E30" s="209">
        <v>12.323</v>
      </c>
      <c r="F30" s="208">
        <v>0</v>
      </c>
      <c r="G30" s="209">
        <v>19.044</v>
      </c>
      <c r="H30" s="208">
        <v>0</v>
      </c>
    </row>
    <row r="31" spans="1:8" ht="14.1" customHeight="1" x14ac:dyDescent="0.2">
      <c r="A31" s="207">
        <v>27</v>
      </c>
      <c r="B31" s="10" t="s">
        <v>30</v>
      </c>
      <c r="C31" s="184">
        <v>131.708</v>
      </c>
      <c r="D31" s="208">
        <v>0</v>
      </c>
      <c r="E31" s="209">
        <v>24.597000000000001</v>
      </c>
      <c r="F31" s="208">
        <v>0</v>
      </c>
      <c r="G31" s="209">
        <v>14.433999999999999</v>
      </c>
      <c r="H31" s="208">
        <v>0</v>
      </c>
    </row>
    <row r="32" spans="1:8" ht="14.1" customHeight="1" x14ac:dyDescent="0.2">
      <c r="A32" s="207">
        <v>28</v>
      </c>
      <c r="B32" s="10" t="s">
        <v>31</v>
      </c>
      <c r="C32" s="184">
        <v>257.75900000000001</v>
      </c>
      <c r="D32" s="208">
        <v>0</v>
      </c>
      <c r="E32" s="209">
        <v>66.337999999999994</v>
      </c>
      <c r="F32" s="208">
        <v>0</v>
      </c>
      <c r="G32" s="209">
        <v>70.079000000000008</v>
      </c>
      <c r="H32" s="208">
        <v>0</v>
      </c>
    </row>
    <row r="33" spans="1:8" ht="14.1" customHeight="1" x14ac:dyDescent="0.2">
      <c r="A33" s="207">
        <v>29</v>
      </c>
      <c r="B33" s="10" t="s">
        <v>32</v>
      </c>
      <c r="C33" s="184">
        <v>246.49200000000002</v>
      </c>
      <c r="D33" s="208">
        <v>0</v>
      </c>
      <c r="E33" s="209">
        <v>72.316000000000017</v>
      </c>
      <c r="F33" s="208">
        <v>0</v>
      </c>
      <c r="G33" s="209">
        <v>74.644000000000005</v>
      </c>
      <c r="H33" s="208">
        <v>0</v>
      </c>
    </row>
    <row r="34" spans="1:8" ht="14.1" customHeight="1" x14ac:dyDescent="0.2">
      <c r="A34" s="207">
        <v>30</v>
      </c>
      <c r="B34" s="10" t="s">
        <v>33</v>
      </c>
      <c r="C34" s="184">
        <v>195.94900000000001</v>
      </c>
      <c r="D34" s="208">
        <v>0</v>
      </c>
      <c r="E34" s="209">
        <v>68.122</v>
      </c>
      <c r="F34" s="208">
        <v>0</v>
      </c>
      <c r="G34" s="209">
        <v>724.74199999999996</v>
      </c>
      <c r="H34" s="208">
        <v>0</v>
      </c>
    </row>
    <row r="35" spans="1:8" ht="14.1" customHeight="1" x14ac:dyDescent="0.2">
      <c r="A35" s="207">
        <v>31</v>
      </c>
      <c r="B35" s="10" t="s">
        <v>34</v>
      </c>
      <c r="C35" s="184">
        <v>57.488999999999997</v>
      </c>
      <c r="D35" s="208">
        <v>0</v>
      </c>
      <c r="E35" s="209">
        <v>62.481999999999999</v>
      </c>
      <c r="F35" s="208">
        <v>0</v>
      </c>
      <c r="G35" s="209">
        <v>101.1</v>
      </c>
      <c r="H35" s="208">
        <v>0</v>
      </c>
    </row>
    <row r="36" spans="1:8" ht="14.1" customHeight="1" x14ac:dyDescent="0.2">
      <c r="A36" s="207">
        <v>32</v>
      </c>
      <c r="B36" s="10" t="s">
        <v>35</v>
      </c>
      <c r="C36" s="184">
        <v>17.600000000000001</v>
      </c>
      <c r="D36" s="208">
        <v>0</v>
      </c>
      <c r="E36" s="209">
        <v>7.3719999999999999</v>
      </c>
      <c r="F36" s="208">
        <v>0</v>
      </c>
      <c r="G36" s="209">
        <v>23.777999999999999</v>
      </c>
      <c r="H36" s="208">
        <v>0</v>
      </c>
    </row>
    <row r="37" spans="1:8" s="33" customFormat="1" ht="14.1" customHeight="1" thickBot="1" x14ac:dyDescent="0.25">
      <c r="A37" s="210">
        <v>33</v>
      </c>
      <c r="B37" s="181" t="s">
        <v>36</v>
      </c>
      <c r="C37" s="186">
        <v>1.7609999999999999</v>
      </c>
      <c r="D37" s="211">
        <v>0</v>
      </c>
      <c r="E37" s="212">
        <v>3.8759999999999999</v>
      </c>
      <c r="F37" s="211">
        <v>0</v>
      </c>
      <c r="G37" s="212">
        <v>1.2E-2</v>
      </c>
      <c r="H37" s="211">
        <v>0</v>
      </c>
    </row>
    <row r="38" spans="1:8" s="33" customFormat="1" ht="14.1" customHeight="1" thickBot="1" x14ac:dyDescent="0.25">
      <c r="A38" s="520" t="s">
        <v>37</v>
      </c>
      <c r="B38" s="521"/>
      <c r="C38" s="276">
        <f t="shared" ref="C38:H38" si="0">SUM(C5:C37)</f>
        <v>3633.971</v>
      </c>
      <c r="D38" s="276">
        <f t="shared" si="0"/>
        <v>1516.4340000000002</v>
      </c>
      <c r="E38" s="276">
        <f t="shared" si="0"/>
        <v>774.05899999999997</v>
      </c>
      <c r="F38" s="276">
        <f t="shared" si="0"/>
        <v>319.91000000000014</v>
      </c>
      <c r="G38" s="276">
        <f t="shared" si="0"/>
        <v>1707.4149999999997</v>
      </c>
      <c r="H38" s="345">
        <f t="shared" si="0"/>
        <v>89.046000000000035</v>
      </c>
    </row>
  </sheetData>
  <mergeCells count="8">
    <mergeCell ref="A38:B38"/>
    <mergeCell ref="A1:H1"/>
    <mergeCell ref="A2:A3"/>
    <mergeCell ref="B2:B3"/>
    <mergeCell ref="C2:C3"/>
    <mergeCell ref="D2:D3"/>
    <mergeCell ref="E2:F2"/>
    <mergeCell ref="G2:H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Layout" zoomScaleNormal="100" workbookViewId="0">
      <selection activeCell="I2" sqref="I2:J2"/>
    </sheetView>
  </sheetViews>
  <sheetFormatPr defaultColWidth="9.28515625" defaultRowHeight="15" x14ac:dyDescent="0.25"/>
  <cols>
    <col min="1" max="1" width="4.7109375" style="25" customWidth="1"/>
    <col min="2" max="2" width="23.140625" customWidth="1"/>
    <col min="3" max="3" width="11.42578125" customWidth="1"/>
    <col min="4" max="4" width="7.42578125" customWidth="1"/>
    <col min="5" max="5" width="10.28515625" customWidth="1"/>
    <col min="6" max="6" width="8" customWidth="1"/>
    <col min="7" max="7" width="12.140625" customWidth="1"/>
    <col min="8" max="8" width="8" customWidth="1"/>
    <col min="9" max="9" width="12.85546875" customWidth="1"/>
    <col min="10" max="10" width="10.7109375" customWidth="1"/>
    <col min="11" max="11" width="8.28515625" customWidth="1"/>
    <col min="12" max="12" width="7.85546875" customWidth="1"/>
    <col min="13" max="13" width="10.28515625" customWidth="1"/>
    <col min="14" max="14" width="8.140625" customWidth="1"/>
  </cols>
  <sheetData>
    <row r="1" spans="1:14" x14ac:dyDescent="0.25">
      <c r="A1" s="526" t="s">
        <v>79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14" ht="44.25" customHeight="1" x14ac:dyDescent="0.25">
      <c r="A2" s="531" t="s">
        <v>48</v>
      </c>
      <c r="B2" s="529" t="s">
        <v>41</v>
      </c>
      <c r="C2" s="527" t="s">
        <v>80</v>
      </c>
      <c r="D2" s="527"/>
      <c r="E2" s="527" t="s">
        <v>81</v>
      </c>
      <c r="F2" s="527"/>
      <c r="G2" s="528" t="s">
        <v>209</v>
      </c>
      <c r="H2" s="528"/>
      <c r="I2" s="527" t="s">
        <v>210</v>
      </c>
      <c r="J2" s="527"/>
      <c r="K2" s="528" t="s">
        <v>149</v>
      </c>
      <c r="L2" s="528"/>
      <c r="M2" s="527" t="s">
        <v>82</v>
      </c>
      <c r="N2" s="527"/>
    </row>
    <row r="3" spans="1:14" ht="15.75" thickBot="1" x14ac:dyDescent="0.3">
      <c r="A3" s="532"/>
      <c r="B3" s="530"/>
      <c r="C3" s="308" t="s">
        <v>60</v>
      </c>
      <c r="D3" s="308" t="s">
        <v>83</v>
      </c>
      <c r="E3" s="308" t="s">
        <v>60</v>
      </c>
      <c r="F3" s="308" t="s">
        <v>83</v>
      </c>
      <c r="G3" s="308" t="s">
        <v>60</v>
      </c>
      <c r="H3" s="308" t="s">
        <v>83</v>
      </c>
      <c r="I3" s="308" t="s">
        <v>60</v>
      </c>
      <c r="J3" s="308" t="s">
        <v>83</v>
      </c>
      <c r="K3" s="308" t="s">
        <v>60</v>
      </c>
      <c r="L3" s="308" t="s">
        <v>83</v>
      </c>
      <c r="M3" s="308" t="s">
        <v>60</v>
      </c>
      <c r="N3" s="308" t="s">
        <v>83</v>
      </c>
    </row>
    <row r="4" spans="1:14" ht="15.75" thickBot="1" x14ac:dyDescent="0.3">
      <c r="A4" s="334">
        <v>1</v>
      </c>
      <c r="B4" s="335">
        <v>2</v>
      </c>
      <c r="C4" s="335">
        <v>3</v>
      </c>
      <c r="D4" s="335">
        <v>4</v>
      </c>
      <c r="E4" s="335">
        <v>5</v>
      </c>
      <c r="F4" s="335">
        <v>6</v>
      </c>
      <c r="G4" s="335">
        <v>7</v>
      </c>
      <c r="H4" s="335">
        <v>8</v>
      </c>
      <c r="I4" s="335">
        <v>9</v>
      </c>
      <c r="J4" s="335">
        <v>10</v>
      </c>
      <c r="K4" s="335">
        <v>11</v>
      </c>
      <c r="L4" s="335">
        <v>12</v>
      </c>
      <c r="M4" s="335">
        <v>13</v>
      </c>
      <c r="N4" s="336">
        <v>14</v>
      </c>
    </row>
    <row r="5" spans="1:14" x14ac:dyDescent="0.25">
      <c r="A5" s="331">
        <v>1</v>
      </c>
      <c r="B5" s="84" t="s">
        <v>4</v>
      </c>
      <c r="C5" s="332">
        <v>12.126764705882355</v>
      </c>
      <c r="D5" s="279">
        <v>0.30970588235294372</v>
      </c>
      <c r="E5" s="332">
        <v>206.15500000000003</v>
      </c>
      <c r="F5" s="279">
        <v>5.2650000000000432</v>
      </c>
      <c r="G5" s="332">
        <v>64.588999999999999</v>
      </c>
      <c r="H5" s="279">
        <v>1.5689999999999955</v>
      </c>
      <c r="I5" s="333">
        <v>18406.696428571431</v>
      </c>
      <c r="J5" s="400">
        <v>628.82032237674139</v>
      </c>
      <c r="K5" s="332">
        <v>7.6353703703703717</v>
      </c>
      <c r="L5" s="279">
        <v>0.70812899106002725</v>
      </c>
      <c r="M5" s="314">
        <v>15.603999999999996</v>
      </c>
      <c r="N5" s="279">
        <v>0.42399999999999594</v>
      </c>
    </row>
    <row r="6" spans="1:14" x14ac:dyDescent="0.25">
      <c r="A6" s="22">
        <v>2</v>
      </c>
      <c r="B6" s="23" t="s">
        <v>5</v>
      </c>
      <c r="C6" s="34">
        <v>7.3084705882352932</v>
      </c>
      <c r="D6" s="35">
        <v>-0.61976470588235433</v>
      </c>
      <c r="E6" s="34">
        <v>124.24399999999999</v>
      </c>
      <c r="F6" s="35">
        <v>-10.536000000000016</v>
      </c>
      <c r="G6" s="34">
        <v>50.040999999999997</v>
      </c>
      <c r="H6" s="35">
        <v>-5.429000000000002</v>
      </c>
      <c r="I6" s="36">
        <v>17019.726027397257</v>
      </c>
      <c r="J6" s="11">
        <v>-950.94063926941089</v>
      </c>
      <c r="K6" s="34">
        <v>4.7786153846153843</v>
      </c>
      <c r="L6" s="35">
        <v>-0.61258461538461617</v>
      </c>
      <c r="M6" s="44">
        <v>3.1939999999999995</v>
      </c>
      <c r="N6" s="35">
        <v>-0.4260000000000006</v>
      </c>
    </row>
    <row r="7" spans="1:14" x14ac:dyDescent="0.25">
      <c r="A7" s="22">
        <v>3</v>
      </c>
      <c r="B7" s="23" t="s">
        <v>6</v>
      </c>
      <c r="C7" s="34">
        <v>10.078944444444447</v>
      </c>
      <c r="D7" s="35">
        <v>0.10061111111111387</v>
      </c>
      <c r="E7" s="34">
        <v>181.42100000000005</v>
      </c>
      <c r="F7" s="35">
        <v>1.8110000000000355</v>
      </c>
      <c r="G7" s="34">
        <v>74.414000000000016</v>
      </c>
      <c r="H7" s="35">
        <v>3.1040000000000134</v>
      </c>
      <c r="I7" s="36">
        <v>22124.512195121959</v>
      </c>
      <c r="J7" s="11">
        <v>484.75315897737892</v>
      </c>
      <c r="K7" s="34">
        <v>6.9777307692307708</v>
      </c>
      <c r="L7" s="35">
        <v>6.9653846153847176E-2</v>
      </c>
      <c r="M7" s="44">
        <v>13.991999999999999</v>
      </c>
      <c r="N7" s="35">
        <v>2.1999999999998465E-2</v>
      </c>
    </row>
    <row r="8" spans="1:14" x14ac:dyDescent="0.25">
      <c r="A8" s="22">
        <v>4</v>
      </c>
      <c r="B8" s="23" t="s">
        <v>7</v>
      </c>
      <c r="C8" s="34">
        <v>8.4458461538461531</v>
      </c>
      <c r="D8" s="35">
        <v>-6.4153846153846672E-2</v>
      </c>
      <c r="E8" s="34">
        <v>109.79599999999999</v>
      </c>
      <c r="F8" s="35">
        <v>-0.83400000000000318</v>
      </c>
      <c r="G8" s="34">
        <v>37.066000000000003</v>
      </c>
      <c r="H8" s="35">
        <v>-0.19399999999999551</v>
      </c>
      <c r="I8" s="36">
        <v>14259.220779220777</v>
      </c>
      <c r="J8" s="11">
        <v>-108.31168831168907</v>
      </c>
      <c r="K8" s="34">
        <v>4.773739130434782</v>
      </c>
      <c r="L8" s="35">
        <v>-3.6260869565217568E-2</v>
      </c>
      <c r="M8" s="44">
        <v>5.7120000000000006</v>
      </c>
      <c r="N8" s="35">
        <v>0.97200000000000042</v>
      </c>
    </row>
    <row r="9" spans="1:14" x14ac:dyDescent="0.25">
      <c r="A9" s="22">
        <v>5</v>
      </c>
      <c r="B9" s="23" t="s">
        <v>8</v>
      </c>
      <c r="C9" s="34">
        <v>10.95589189189189</v>
      </c>
      <c r="D9" s="35">
        <v>2.5351351351348583E-2</v>
      </c>
      <c r="E9" s="34">
        <v>405.36799999999988</v>
      </c>
      <c r="F9" s="35">
        <v>0.93799999999987449</v>
      </c>
      <c r="G9" s="34">
        <v>136.14000000000001</v>
      </c>
      <c r="H9" s="35">
        <v>0.80000000000001137</v>
      </c>
      <c r="I9" s="36">
        <v>15651.274131274129</v>
      </c>
      <c r="J9" s="11">
        <v>215.01458928939428</v>
      </c>
      <c r="K9" s="34">
        <v>7.7955384615384595</v>
      </c>
      <c r="L9" s="35">
        <v>1.3760146520146499</v>
      </c>
      <c r="M9" s="44">
        <v>13.000000000000004</v>
      </c>
      <c r="N9" s="35">
        <v>1.0600000000000041</v>
      </c>
    </row>
    <row r="10" spans="1:14" x14ac:dyDescent="0.25">
      <c r="A10" s="22">
        <v>6</v>
      </c>
      <c r="B10" s="23" t="s">
        <v>9</v>
      </c>
      <c r="C10" s="34">
        <v>15.231947368421052</v>
      </c>
      <c r="D10" s="35">
        <v>0.18405263157894503</v>
      </c>
      <c r="E10" s="34">
        <v>289.40699999999998</v>
      </c>
      <c r="F10" s="35">
        <v>3.4969999999999573</v>
      </c>
      <c r="G10" s="34">
        <v>90.468000000000004</v>
      </c>
      <c r="H10" s="35">
        <v>0.22800000000000864</v>
      </c>
      <c r="I10" s="36">
        <v>12211.26582278481</v>
      </c>
      <c r="J10" s="11">
        <v>347.78034560638662</v>
      </c>
      <c r="K10" s="34">
        <v>11.576279999999999</v>
      </c>
      <c r="L10" s="35">
        <v>3.1671623529411743</v>
      </c>
      <c r="M10" s="44">
        <v>1.4710000000000001</v>
      </c>
      <c r="N10" s="35">
        <v>-0.55899999999999972</v>
      </c>
    </row>
    <row r="11" spans="1:14" x14ac:dyDescent="0.25">
      <c r="A11" s="22">
        <v>7</v>
      </c>
      <c r="B11" s="23" t="s">
        <v>10</v>
      </c>
      <c r="C11" s="34">
        <v>10.623925925925926</v>
      </c>
      <c r="D11" s="35">
        <v>8.1703703703704278E-2</v>
      </c>
      <c r="E11" s="34">
        <v>286.846</v>
      </c>
      <c r="F11" s="35">
        <v>2.2060000000000173</v>
      </c>
      <c r="G11" s="34">
        <v>92.167000000000002</v>
      </c>
      <c r="H11" s="35">
        <v>-0.4129999999999967</v>
      </c>
      <c r="I11" s="36">
        <v>12863.04932735426</v>
      </c>
      <c r="J11" s="11">
        <v>323.84227889611066</v>
      </c>
      <c r="K11" s="34">
        <v>6.9962439024390246</v>
      </c>
      <c r="L11" s="35">
        <v>-0.11975609756097505</v>
      </c>
      <c r="M11" s="44">
        <v>7.1559999999999988</v>
      </c>
      <c r="N11" s="35">
        <v>0.23599999999999888</v>
      </c>
    </row>
    <row r="12" spans="1:14" x14ac:dyDescent="0.25">
      <c r="A12" s="22">
        <v>8</v>
      </c>
      <c r="B12" s="23" t="s">
        <v>11</v>
      </c>
      <c r="C12" s="34">
        <v>8.3408571428571427</v>
      </c>
      <c r="D12" s="35">
        <v>-3.5333333333333883E-2</v>
      </c>
      <c r="E12" s="34">
        <v>175.15799999999999</v>
      </c>
      <c r="F12" s="35">
        <v>-0.74200000000001864</v>
      </c>
      <c r="G12" s="34">
        <v>63.445</v>
      </c>
      <c r="H12" s="35">
        <v>-0.25500000000000256</v>
      </c>
      <c r="I12" s="36">
        <v>14357.213114754097</v>
      </c>
      <c r="J12" s="11">
        <v>285.21311475409493</v>
      </c>
      <c r="K12" s="34">
        <v>5.4736874999999996</v>
      </c>
      <c r="L12" s="35">
        <v>-2.3187500000000583E-2</v>
      </c>
      <c r="M12" s="44">
        <v>15.586</v>
      </c>
      <c r="N12" s="35">
        <v>0.3360000000000003</v>
      </c>
    </row>
    <row r="13" spans="1:14" x14ac:dyDescent="0.25">
      <c r="A13" s="22">
        <v>9</v>
      </c>
      <c r="B13" s="23" t="s">
        <v>12</v>
      </c>
      <c r="C13" s="34">
        <v>17.024766666666668</v>
      </c>
      <c r="D13" s="35">
        <v>-0.11656666666666382</v>
      </c>
      <c r="E13" s="34">
        <v>510.74299999999999</v>
      </c>
      <c r="F13" s="35">
        <v>-3.4970000000000141</v>
      </c>
      <c r="G13" s="34">
        <v>185.91399999999999</v>
      </c>
      <c r="H13" s="35">
        <v>11.103999999999985</v>
      </c>
      <c r="I13" s="36">
        <v>16162.75316455696</v>
      </c>
      <c r="J13" s="11">
        <v>242.01013050123038</v>
      </c>
      <c r="K13" s="34">
        <v>10.866872340425532</v>
      </c>
      <c r="L13" s="35">
        <v>-7.4404255319148405E-2</v>
      </c>
      <c r="M13" s="44">
        <v>21.977999999999998</v>
      </c>
      <c r="N13" s="35">
        <v>-0.45200000000000173</v>
      </c>
    </row>
    <row r="14" spans="1:14" x14ac:dyDescent="0.25">
      <c r="A14" s="22">
        <v>10</v>
      </c>
      <c r="B14" s="23" t="s">
        <v>13</v>
      </c>
      <c r="C14" s="34">
        <v>7.1070769230769253</v>
      </c>
      <c r="D14" s="35">
        <v>-0.30061538461538184</v>
      </c>
      <c r="E14" s="34">
        <v>92.392000000000024</v>
      </c>
      <c r="F14" s="35">
        <v>-3.9079999999999728</v>
      </c>
      <c r="G14" s="34">
        <v>39.756</v>
      </c>
      <c r="H14" s="35">
        <v>-0.57399999999999807</v>
      </c>
      <c r="I14" s="36">
        <v>18116.078431372553</v>
      </c>
      <c r="J14" s="11">
        <v>-403.15233785821329</v>
      </c>
      <c r="K14" s="34">
        <v>5.1328888888888899</v>
      </c>
      <c r="L14" s="35">
        <v>6.4467836257311006E-2</v>
      </c>
      <c r="M14" s="44">
        <v>3.1969999999999996</v>
      </c>
      <c r="N14" s="35">
        <v>-5.300000000000038E-2</v>
      </c>
    </row>
    <row r="15" spans="1:14" x14ac:dyDescent="0.25">
      <c r="A15" s="22">
        <v>11</v>
      </c>
      <c r="B15" s="23" t="s">
        <v>14</v>
      </c>
      <c r="C15" s="34">
        <v>19.802555555555557</v>
      </c>
      <c r="D15" s="35">
        <v>9.7777777777814379E-3</v>
      </c>
      <c r="E15" s="34">
        <v>356.44600000000003</v>
      </c>
      <c r="F15" s="35">
        <v>0.17600000000004457</v>
      </c>
      <c r="G15" s="34">
        <v>144.505</v>
      </c>
      <c r="H15" s="35">
        <v>2.3849999999999909</v>
      </c>
      <c r="I15" s="36">
        <v>12207.054794520549</v>
      </c>
      <c r="J15" s="11">
        <v>251.68566700377232</v>
      </c>
      <c r="K15" s="34">
        <v>8.911150000000001</v>
      </c>
      <c r="L15" s="35">
        <v>4.4000000000021799E-3</v>
      </c>
      <c r="M15" s="44">
        <v>10.594000000000003</v>
      </c>
      <c r="N15" s="35">
        <v>0.5140000000000029</v>
      </c>
    </row>
    <row r="16" spans="1:14" x14ac:dyDescent="0.25">
      <c r="A16" s="22">
        <v>12</v>
      </c>
      <c r="B16" s="23" t="s">
        <v>15</v>
      </c>
      <c r="C16" s="34">
        <v>6.117647058823529</v>
      </c>
      <c r="D16" s="35">
        <v>2.8823529411764248E-2</v>
      </c>
      <c r="E16" s="34">
        <v>104</v>
      </c>
      <c r="F16" s="35">
        <v>0.48999999999999488</v>
      </c>
      <c r="G16" s="34">
        <v>31.907000000000004</v>
      </c>
      <c r="H16" s="35">
        <v>-0.81299999999999528</v>
      </c>
      <c r="I16" s="36">
        <v>14647.887323943662</v>
      </c>
      <c r="J16" s="11">
        <v>271.49843505477111</v>
      </c>
      <c r="K16" s="34">
        <v>4.7272727272727275</v>
      </c>
      <c r="L16" s="35">
        <v>0.22683794466403207</v>
      </c>
      <c r="M16" s="44">
        <v>1.9790000000000003</v>
      </c>
      <c r="N16" s="35">
        <v>-0.14099999999999979</v>
      </c>
    </row>
    <row r="17" spans="1:14" x14ac:dyDescent="0.25">
      <c r="A17" s="22">
        <v>13</v>
      </c>
      <c r="B17" s="23" t="s">
        <v>16</v>
      </c>
      <c r="C17" s="34">
        <v>17.413285714285713</v>
      </c>
      <c r="D17" s="35">
        <v>0.57792857142857201</v>
      </c>
      <c r="E17" s="34">
        <v>487.572</v>
      </c>
      <c r="F17" s="35">
        <v>16.182000000000016</v>
      </c>
      <c r="G17" s="34">
        <v>170.429</v>
      </c>
      <c r="H17" s="35">
        <v>0.84899999999998954</v>
      </c>
      <c r="I17" s="36">
        <v>13106.774193548386</v>
      </c>
      <c r="J17" s="11">
        <v>262.36002461105818</v>
      </c>
      <c r="K17" s="34">
        <v>10.373872340425532</v>
      </c>
      <c r="L17" s="35">
        <v>0.12626364477335805</v>
      </c>
      <c r="M17" s="44">
        <v>5.2589999999999995</v>
      </c>
      <c r="N17" s="35">
        <v>1.4289999999999994</v>
      </c>
    </row>
    <row r="18" spans="1:14" x14ac:dyDescent="0.25">
      <c r="A18" s="22">
        <v>14</v>
      </c>
      <c r="B18" s="23" t="s">
        <v>17</v>
      </c>
      <c r="C18" s="34">
        <v>19.446333333333332</v>
      </c>
      <c r="D18" s="35">
        <v>1.8888888888888289E-3</v>
      </c>
      <c r="E18" s="34">
        <v>350.03399999999999</v>
      </c>
      <c r="F18" s="35">
        <v>3.3999999999991815E-2</v>
      </c>
      <c r="G18" s="34">
        <v>99.040999999999997</v>
      </c>
      <c r="H18" s="35">
        <v>0.86099999999999</v>
      </c>
      <c r="I18" s="36">
        <v>12111.903114186853</v>
      </c>
      <c r="J18" s="11">
        <v>166.51062271927731</v>
      </c>
      <c r="K18" s="34">
        <v>8.9752307692307696</v>
      </c>
      <c r="L18" s="35">
        <v>0.22523076923076957</v>
      </c>
      <c r="M18" s="44">
        <v>4.3140000000000001</v>
      </c>
      <c r="N18" s="35">
        <v>-0.15599999999999969</v>
      </c>
    </row>
    <row r="19" spans="1:14" x14ac:dyDescent="0.25">
      <c r="A19" s="22">
        <v>15</v>
      </c>
      <c r="B19" s="23" t="s">
        <v>18</v>
      </c>
      <c r="C19" s="34">
        <v>11.792225</v>
      </c>
      <c r="D19" s="35">
        <v>0.10422500000000134</v>
      </c>
      <c r="E19" s="34">
        <v>471.68900000000002</v>
      </c>
      <c r="F19" s="35">
        <v>4.1690000000000396</v>
      </c>
      <c r="G19" s="34">
        <v>216.21400000000003</v>
      </c>
      <c r="H19" s="35">
        <v>0.35400000000001342</v>
      </c>
      <c r="I19" s="36">
        <v>8035.587734241908</v>
      </c>
      <c r="J19" s="11">
        <v>-25.101920930505912</v>
      </c>
      <c r="K19" s="34">
        <v>8.899792452830189</v>
      </c>
      <c r="L19" s="35">
        <v>-9.0976777939040687E-2</v>
      </c>
      <c r="M19" s="44">
        <v>12.61</v>
      </c>
      <c r="N19" s="35">
        <v>4.8899999999999997</v>
      </c>
    </row>
    <row r="20" spans="1:14" x14ac:dyDescent="0.25">
      <c r="A20" s="22">
        <v>16</v>
      </c>
      <c r="B20" s="23" t="s">
        <v>19</v>
      </c>
      <c r="C20" s="34">
        <v>23.338999999999999</v>
      </c>
      <c r="D20" s="35">
        <v>3.2333333333330216E-2</v>
      </c>
      <c r="E20" s="34">
        <v>140.03399999999999</v>
      </c>
      <c r="F20" s="35">
        <v>0.1939999999999884</v>
      </c>
      <c r="G20" s="34">
        <v>61.433999999999997</v>
      </c>
      <c r="H20" s="35">
        <v>0.21399999999999864</v>
      </c>
      <c r="I20" s="36">
        <v>14144.848484848482</v>
      </c>
      <c r="J20" s="11">
        <v>299.30393039303453</v>
      </c>
      <c r="K20" s="34">
        <v>14.003399999999999</v>
      </c>
      <c r="L20" s="35">
        <v>1.9399999999999196E-2</v>
      </c>
      <c r="M20" s="44">
        <v>8.0889999999999986</v>
      </c>
      <c r="N20" s="35">
        <v>-0.19100000000000072</v>
      </c>
    </row>
    <row r="21" spans="1:14" x14ac:dyDescent="0.25">
      <c r="A21" s="22">
        <v>17</v>
      </c>
      <c r="B21" s="23" t="s">
        <v>20</v>
      </c>
      <c r="C21" s="34">
        <v>9.9139000000000017</v>
      </c>
      <c r="D21" s="35">
        <v>3.6566666666669079E-2</v>
      </c>
      <c r="E21" s="34">
        <v>297.41700000000003</v>
      </c>
      <c r="F21" s="35">
        <v>1.0970000000000368</v>
      </c>
      <c r="G21" s="34">
        <v>73.259</v>
      </c>
      <c r="H21" s="35">
        <v>-1.8810000000000002</v>
      </c>
      <c r="I21" s="36">
        <v>19312.792207792209</v>
      </c>
      <c r="J21" s="11">
        <v>317.9204129204154</v>
      </c>
      <c r="K21" s="34">
        <v>6.4655869565217401</v>
      </c>
      <c r="L21" s="35">
        <v>0.16090610545791062</v>
      </c>
      <c r="M21" s="44">
        <v>12.709</v>
      </c>
      <c r="N21" s="35">
        <v>1.5890000000000004</v>
      </c>
    </row>
    <row r="22" spans="1:14" x14ac:dyDescent="0.25">
      <c r="A22" s="22">
        <v>18</v>
      </c>
      <c r="B22" s="23" t="s">
        <v>21</v>
      </c>
      <c r="C22" s="34">
        <v>8.0241875</v>
      </c>
      <c r="D22" s="35">
        <v>0.63293749999999971</v>
      </c>
      <c r="E22" s="34">
        <v>256.774</v>
      </c>
      <c r="F22" s="35">
        <v>20.253999999999991</v>
      </c>
      <c r="G22" s="34">
        <v>110.586</v>
      </c>
      <c r="H22" s="35">
        <v>-3.8640000000000043</v>
      </c>
      <c r="I22" s="36">
        <v>15850.246913580248</v>
      </c>
      <c r="J22" s="11">
        <v>1602.0541424959101</v>
      </c>
      <c r="K22" s="34">
        <v>6.2627804878048785</v>
      </c>
      <c r="L22" s="35">
        <v>0.49399999999999977</v>
      </c>
      <c r="M22" s="44">
        <v>5.3240000000000007</v>
      </c>
      <c r="N22" s="35">
        <v>0.34400000000000031</v>
      </c>
    </row>
    <row r="23" spans="1:14" x14ac:dyDescent="0.25">
      <c r="A23" s="22">
        <v>19</v>
      </c>
      <c r="B23" s="23" t="s">
        <v>22</v>
      </c>
      <c r="C23" s="34">
        <v>10.910256410256412</v>
      </c>
      <c r="D23" s="35">
        <v>2.0512820512834651E-3</v>
      </c>
      <c r="E23" s="34">
        <v>425.50000000000011</v>
      </c>
      <c r="F23" s="35">
        <v>8.0000000000097771E-2</v>
      </c>
      <c r="G23" s="34">
        <v>165.26199999999997</v>
      </c>
      <c r="H23" s="35">
        <v>-1.9180000000000348</v>
      </c>
      <c r="I23" s="36">
        <v>8166.9865642994264</v>
      </c>
      <c r="J23" s="11">
        <v>94.500795798478066</v>
      </c>
      <c r="K23" s="34">
        <v>7.336206896551726</v>
      </c>
      <c r="L23" s="35">
        <v>0.12569842197545444</v>
      </c>
      <c r="M23" s="44">
        <v>8.3729999999999993</v>
      </c>
      <c r="N23" s="35">
        <v>-0.43700000000000117</v>
      </c>
    </row>
    <row r="24" spans="1:14" x14ac:dyDescent="0.25">
      <c r="A24" s="22">
        <v>20</v>
      </c>
      <c r="B24" s="23" t="s">
        <v>23</v>
      </c>
      <c r="C24" s="34">
        <v>13.034749999999995</v>
      </c>
      <c r="D24" s="35">
        <v>-5.8750000000049596E-3</v>
      </c>
      <c r="E24" s="34">
        <v>417.11199999999985</v>
      </c>
      <c r="F24" s="35">
        <v>-0.18800000000015871</v>
      </c>
      <c r="G24" s="34">
        <v>130.69199999999998</v>
      </c>
      <c r="H24" s="35">
        <v>0.85199999999997544</v>
      </c>
      <c r="I24" s="36">
        <v>16042.769230769223</v>
      </c>
      <c r="J24" s="11">
        <v>115.2883147386874</v>
      </c>
      <c r="K24" s="34">
        <v>8.021384615384612</v>
      </c>
      <c r="L24" s="35">
        <v>-3.6153846153883507E-3</v>
      </c>
      <c r="M24" s="44">
        <v>25.943000000000005</v>
      </c>
      <c r="N24" s="35">
        <v>-1.3669999999999938</v>
      </c>
    </row>
    <row r="25" spans="1:14" x14ac:dyDescent="0.25">
      <c r="A25" s="22">
        <v>21</v>
      </c>
      <c r="B25" s="23" t="s">
        <v>24</v>
      </c>
      <c r="C25" s="34">
        <v>11.903176470588235</v>
      </c>
      <c r="D25" s="35">
        <v>1.8470588235294016E-2</v>
      </c>
      <c r="E25" s="34">
        <v>202.35400000000001</v>
      </c>
      <c r="F25" s="35">
        <v>0.31400000000002137</v>
      </c>
      <c r="G25" s="34">
        <v>84.801000000000002</v>
      </c>
      <c r="H25" s="35">
        <v>2.7609999999999957</v>
      </c>
      <c r="I25" s="36">
        <v>11903.176470588236</v>
      </c>
      <c r="J25" s="11">
        <v>156.66484268126078</v>
      </c>
      <c r="K25" s="34">
        <v>6.5275483870967745</v>
      </c>
      <c r="L25" s="35">
        <v>1.0129032258064719E-2</v>
      </c>
      <c r="M25" s="44">
        <v>3.0879999999999996</v>
      </c>
      <c r="N25" s="35">
        <v>0.47799999999999976</v>
      </c>
    </row>
    <row r="26" spans="1:14" x14ac:dyDescent="0.25">
      <c r="A26" s="22">
        <v>22</v>
      </c>
      <c r="B26" s="23" t="s">
        <v>25</v>
      </c>
      <c r="C26" s="34">
        <v>11.762545454545453</v>
      </c>
      <c r="D26" s="35">
        <v>0.15436363636363559</v>
      </c>
      <c r="E26" s="34">
        <v>129.38799999999998</v>
      </c>
      <c r="F26" s="35">
        <v>1.6979999999999791</v>
      </c>
      <c r="G26" s="34">
        <v>36.865000000000002</v>
      </c>
      <c r="H26" s="35">
        <v>0.39500000000000313</v>
      </c>
      <c r="I26" s="36">
        <v>14872.183908045976</v>
      </c>
      <c r="J26" s="11">
        <v>524.99289681002119</v>
      </c>
      <c r="K26" s="34">
        <v>7.6110588235294108</v>
      </c>
      <c r="L26" s="35">
        <v>0.5171699346405223</v>
      </c>
      <c r="M26" s="44">
        <v>8.6159999999999997</v>
      </c>
      <c r="N26" s="35">
        <v>-0.33399999999999963</v>
      </c>
    </row>
    <row r="27" spans="1:14" x14ac:dyDescent="0.25">
      <c r="A27" s="22">
        <v>23</v>
      </c>
      <c r="B27" s="23" t="s">
        <v>26</v>
      </c>
      <c r="C27" s="34">
        <v>10.210384615384616</v>
      </c>
      <c r="D27" s="35">
        <v>-0.18038461538461625</v>
      </c>
      <c r="E27" s="34">
        <v>132.73500000000001</v>
      </c>
      <c r="F27" s="35">
        <v>-2.3449999999999989</v>
      </c>
      <c r="G27" s="34">
        <v>59.332999999999998</v>
      </c>
      <c r="H27" s="35">
        <v>-3.5870000000000033</v>
      </c>
      <c r="I27" s="36">
        <v>18182.876712328769</v>
      </c>
      <c r="J27" s="11">
        <v>-321.23287671232902</v>
      </c>
      <c r="K27" s="34">
        <v>6.636750000000001</v>
      </c>
      <c r="L27" s="35">
        <v>-0.11724999999999941</v>
      </c>
      <c r="M27" s="44">
        <v>5.0819999999999999</v>
      </c>
      <c r="N27" s="35">
        <v>-0.74800000000000022</v>
      </c>
    </row>
    <row r="28" spans="1:14" x14ac:dyDescent="0.25">
      <c r="A28" s="22">
        <v>24</v>
      </c>
      <c r="B28" s="23" t="s">
        <v>27</v>
      </c>
      <c r="C28" s="34">
        <v>11.845636363636363</v>
      </c>
      <c r="D28" s="35">
        <v>0.36593048128342076</v>
      </c>
      <c r="E28" s="34">
        <v>390.90599999999995</v>
      </c>
      <c r="F28" s="35">
        <v>0.59599999999994679</v>
      </c>
      <c r="G28" s="34">
        <v>100.07499999999999</v>
      </c>
      <c r="H28" s="35">
        <v>2.0949999999999847</v>
      </c>
      <c r="I28" s="36">
        <v>19162.058823529409</v>
      </c>
      <c r="J28" s="11">
        <v>575.86834733893193</v>
      </c>
      <c r="K28" s="34">
        <v>6.7397586206896545</v>
      </c>
      <c r="L28" s="35">
        <v>0.23459195402298771</v>
      </c>
      <c r="M28" s="44">
        <v>14.513000000000002</v>
      </c>
      <c r="N28" s="35">
        <v>0.25300000000000189</v>
      </c>
    </row>
    <row r="29" spans="1:14" x14ac:dyDescent="0.25">
      <c r="A29" s="22">
        <v>25</v>
      </c>
      <c r="B29" s="23" t="s">
        <v>28</v>
      </c>
      <c r="C29" s="34">
        <v>14.85470588235294</v>
      </c>
      <c r="D29" s="35">
        <v>0.14294117647058791</v>
      </c>
      <c r="E29" s="34">
        <v>505.05999999999995</v>
      </c>
      <c r="F29" s="35">
        <v>4.8599999999999568</v>
      </c>
      <c r="G29" s="34">
        <v>209.833</v>
      </c>
      <c r="H29" s="35">
        <v>2.8429999999999893</v>
      </c>
      <c r="I29" s="36">
        <v>13361.375661375661</v>
      </c>
      <c r="J29" s="11">
        <v>301.32344205451045</v>
      </c>
      <c r="K29" s="34">
        <v>8.2796721311475405</v>
      </c>
      <c r="L29" s="35">
        <v>7.9672131147541236E-2</v>
      </c>
      <c r="M29" s="44">
        <v>6.8319999999999999</v>
      </c>
      <c r="N29" s="35">
        <v>1.1319999999999997</v>
      </c>
    </row>
    <row r="30" spans="1:14" x14ac:dyDescent="0.25">
      <c r="A30" s="22">
        <v>26</v>
      </c>
      <c r="B30" s="23" t="s">
        <v>29</v>
      </c>
      <c r="C30" s="34">
        <v>41.014833333333335</v>
      </c>
      <c r="D30" s="35">
        <v>1.3166666666670324E-2</v>
      </c>
      <c r="E30" s="34">
        <v>246.089</v>
      </c>
      <c r="F30" s="35">
        <v>7.9000000000007731E-2</v>
      </c>
      <c r="G30" s="34">
        <v>110.02800000000001</v>
      </c>
      <c r="H30" s="35">
        <v>0.49800000000000466</v>
      </c>
      <c r="I30" s="36">
        <v>9765.4365079365089</v>
      </c>
      <c r="J30" s="11">
        <v>193.06296708047739</v>
      </c>
      <c r="K30" s="34">
        <v>9.8435600000000001</v>
      </c>
      <c r="L30" s="35">
        <v>3.1600000000011619E-3</v>
      </c>
      <c r="M30" s="44">
        <v>0.443</v>
      </c>
      <c r="N30" s="35">
        <v>8.3000000000000018E-2</v>
      </c>
    </row>
    <row r="31" spans="1:14" x14ac:dyDescent="0.25">
      <c r="A31" s="22">
        <v>27</v>
      </c>
      <c r="B31" s="23" t="s">
        <v>30</v>
      </c>
      <c r="C31" s="34">
        <v>39.832900000000002</v>
      </c>
      <c r="D31" s="35">
        <v>0.19890000000000185</v>
      </c>
      <c r="E31" s="34">
        <v>398.32900000000001</v>
      </c>
      <c r="F31" s="35">
        <v>1.9890000000000327</v>
      </c>
      <c r="G31" s="34">
        <v>181.411</v>
      </c>
      <c r="H31" s="35">
        <v>3.5809999999999889</v>
      </c>
      <c r="I31" s="36">
        <v>13189.701986754966</v>
      </c>
      <c r="J31" s="11">
        <v>279.60426688526059</v>
      </c>
      <c r="K31" s="34">
        <v>9.7153414634146351</v>
      </c>
      <c r="L31" s="35">
        <v>0.27867479674796947</v>
      </c>
      <c r="M31" s="44">
        <v>43.491999999999997</v>
      </c>
      <c r="N31" s="35">
        <v>-0.26800000000000068</v>
      </c>
    </row>
    <row r="32" spans="1:14" x14ac:dyDescent="0.25">
      <c r="A32" s="22">
        <v>28</v>
      </c>
      <c r="B32" s="23" t="s">
        <v>31</v>
      </c>
      <c r="C32" s="34">
        <v>66.168071428571437</v>
      </c>
      <c r="D32" s="35">
        <v>0.90592857142858918</v>
      </c>
      <c r="E32" s="34">
        <v>926.35300000000007</v>
      </c>
      <c r="F32" s="35">
        <v>12.683000000000106</v>
      </c>
      <c r="G32" s="34">
        <v>160.77700000000002</v>
      </c>
      <c r="H32" s="35">
        <v>11.287000000000006</v>
      </c>
      <c r="I32" s="36">
        <v>1718.6512059369204</v>
      </c>
      <c r="J32" s="11">
        <v>19.116235698825221</v>
      </c>
      <c r="K32" s="34">
        <v>8.2710089285714297</v>
      </c>
      <c r="L32" s="35">
        <v>0.18543370733249276</v>
      </c>
      <c r="M32" s="44">
        <v>26.663</v>
      </c>
      <c r="N32" s="35">
        <v>-6.897000000000002</v>
      </c>
    </row>
    <row r="33" spans="1:14" x14ac:dyDescent="0.25">
      <c r="A33" s="22">
        <v>29</v>
      </c>
      <c r="B33" s="23" t="s">
        <v>32</v>
      </c>
      <c r="C33" s="34">
        <v>67.767727272727285</v>
      </c>
      <c r="D33" s="35">
        <v>0.3377272727272782</v>
      </c>
      <c r="E33" s="34">
        <v>745.44500000000016</v>
      </c>
      <c r="F33" s="35">
        <v>3.7150000000001455</v>
      </c>
      <c r="G33" s="34">
        <v>516.55399999999997</v>
      </c>
      <c r="H33" s="35">
        <v>19.513999999999953</v>
      </c>
      <c r="I33" s="36">
        <v>1383.0148423005569</v>
      </c>
      <c r="J33" s="11">
        <v>3.3087411100807458</v>
      </c>
      <c r="K33" s="34">
        <v>9.9392666666666685</v>
      </c>
      <c r="L33" s="35">
        <v>-8.4111711711710058E-2</v>
      </c>
      <c r="M33" s="44">
        <v>18.041</v>
      </c>
      <c r="N33" s="35">
        <v>-2.8389999999999986</v>
      </c>
    </row>
    <row r="34" spans="1:14" x14ac:dyDescent="0.25">
      <c r="A34" s="22">
        <v>30</v>
      </c>
      <c r="B34" s="23" t="s">
        <v>33</v>
      </c>
      <c r="C34" s="34">
        <v>1224.971</v>
      </c>
      <c r="D34" s="35">
        <v>0.13100000000008549</v>
      </c>
      <c r="E34" s="34">
        <v>1224.971</v>
      </c>
      <c r="F34" s="35">
        <v>0.13100000000008549</v>
      </c>
      <c r="G34" s="34">
        <v>33.011000000000003</v>
      </c>
      <c r="H34" s="35">
        <v>9.100000000000108E-2</v>
      </c>
      <c r="I34" s="36">
        <v>2272.6734693877552</v>
      </c>
      <c r="J34" s="11">
        <v>-5.6747448979585897</v>
      </c>
      <c r="K34" s="34">
        <v>8.2212818791946312</v>
      </c>
      <c r="L34" s="35">
        <v>5.5681879194631634E-2</v>
      </c>
      <c r="M34" s="44">
        <v>33.075000000000003</v>
      </c>
      <c r="N34" s="35">
        <v>11.455000000000002</v>
      </c>
    </row>
    <row r="35" spans="1:14" x14ac:dyDescent="0.25">
      <c r="A35" s="22">
        <v>31</v>
      </c>
      <c r="B35" s="23" t="s">
        <v>34</v>
      </c>
      <c r="C35" s="34">
        <v>193.69300000000001</v>
      </c>
      <c r="D35" s="35">
        <v>1.3730000000000189</v>
      </c>
      <c r="E35" s="34">
        <v>193.69300000000001</v>
      </c>
      <c r="F35" s="35">
        <v>1.3730000000000189</v>
      </c>
      <c r="G35" s="34">
        <v>151.786</v>
      </c>
      <c r="H35" s="35">
        <v>49.555999999999997</v>
      </c>
      <c r="I35" s="36">
        <v>359.3562152133581</v>
      </c>
      <c r="J35" s="11">
        <v>1.6181199752629141</v>
      </c>
      <c r="K35" s="34">
        <v>5.3803611111111111</v>
      </c>
      <c r="L35" s="35">
        <v>0.18252327327327311</v>
      </c>
      <c r="M35" s="44">
        <v>18.783999999999999</v>
      </c>
      <c r="N35" s="35">
        <v>6.3539999999999992</v>
      </c>
    </row>
    <row r="36" spans="1:14" x14ac:dyDescent="0.25">
      <c r="A36" s="22">
        <v>32</v>
      </c>
      <c r="B36" s="23" t="s">
        <v>35</v>
      </c>
      <c r="C36" s="34">
        <v>155.36500000000001</v>
      </c>
      <c r="D36" s="35">
        <v>6.9850000000000136</v>
      </c>
      <c r="E36" s="34">
        <v>155.36500000000001</v>
      </c>
      <c r="F36" s="35">
        <v>6.9850000000000136</v>
      </c>
      <c r="G36" s="34">
        <v>7.2770000000000001</v>
      </c>
      <c r="H36" s="35">
        <v>0.37699999999999978</v>
      </c>
      <c r="I36" s="36">
        <v>288.24675324675326</v>
      </c>
      <c r="J36" s="11">
        <v>12.24228896103898</v>
      </c>
      <c r="K36" s="34">
        <v>6.2146000000000008</v>
      </c>
      <c r="L36" s="35">
        <v>0.27940000000000076</v>
      </c>
      <c r="M36" s="44">
        <v>53.17</v>
      </c>
      <c r="N36" s="35">
        <v>0.88000000000000256</v>
      </c>
    </row>
    <row r="37" spans="1:14" ht="15.75" thickBot="1" x14ac:dyDescent="0.3">
      <c r="A37" s="136">
        <v>33</v>
      </c>
      <c r="B37" s="109" t="s">
        <v>36</v>
      </c>
      <c r="C37" s="151">
        <v>8.6920000000000002</v>
      </c>
      <c r="D37" s="152">
        <v>0.9220000000000006</v>
      </c>
      <c r="E37" s="151">
        <v>8.6920000000000002</v>
      </c>
      <c r="F37" s="152">
        <v>0.9220000000000006</v>
      </c>
      <c r="G37" s="151">
        <v>2.2170000000000001</v>
      </c>
      <c r="H37" s="152">
        <v>0.18700000000000028</v>
      </c>
      <c r="I37" s="153">
        <v>320.73800738007378</v>
      </c>
      <c r="J37" s="162">
        <v>36.122622764689197</v>
      </c>
      <c r="K37" s="151">
        <v>8.6920000000000002</v>
      </c>
      <c r="L37" s="152">
        <v>0.9220000000000006</v>
      </c>
      <c r="M37" s="106">
        <v>5.8000000000000003E-2</v>
      </c>
      <c r="N37" s="152">
        <v>5.8000000000000003E-2</v>
      </c>
    </row>
    <row r="38" spans="1:14" ht="15.75" thickBot="1" x14ac:dyDescent="0.3">
      <c r="A38" s="524" t="s">
        <v>37</v>
      </c>
      <c r="B38" s="525"/>
      <c r="C38" s="337">
        <v>17.515980799999998</v>
      </c>
      <c r="D38" s="275">
        <v>0.13930348370606893</v>
      </c>
      <c r="E38" s="337">
        <v>10947.487999999998</v>
      </c>
      <c r="F38" s="275">
        <v>69.687999999998283</v>
      </c>
      <c r="G38" s="337">
        <v>3691.297</v>
      </c>
      <c r="H38" s="275">
        <v>96.576999999999316</v>
      </c>
      <c r="I38" s="338">
        <v>9761.4694605439126</v>
      </c>
      <c r="J38" s="461">
        <v>106.90302759814404</v>
      </c>
      <c r="K38" s="337">
        <v>7.9560232558139514</v>
      </c>
      <c r="L38" s="275">
        <v>0.21381685012000151</v>
      </c>
      <c r="M38" s="339">
        <v>427.94100000000003</v>
      </c>
      <c r="N38" s="277">
        <v>17.640999999999963</v>
      </c>
    </row>
  </sheetData>
  <mergeCells count="10">
    <mergeCell ref="A38:B38"/>
    <mergeCell ref="A1:N1"/>
    <mergeCell ref="C2:D2"/>
    <mergeCell ref="E2:F2"/>
    <mergeCell ref="G2:H2"/>
    <mergeCell ref="I2:J2"/>
    <mergeCell ref="K2:L2"/>
    <mergeCell ref="M2:N2"/>
    <mergeCell ref="B2:B3"/>
    <mergeCell ref="A2:A3"/>
  </mergeCells>
  <conditionalFormatting sqref="D5:D38">
    <cfRule type="cellIs" dxfId="31" priority="17" operator="lessThan">
      <formula>0</formula>
    </cfRule>
  </conditionalFormatting>
  <conditionalFormatting sqref="F5:F38">
    <cfRule type="cellIs" dxfId="30" priority="11" operator="lessThan">
      <formula>0</formula>
    </cfRule>
  </conditionalFormatting>
  <conditionalFormatting sqref="H5:H38">
    <cfRule type="cellIs" dxfId="29" priority="10" operator="lessThan">
      <formula>0</formula>
    </cfRule>
  </conditionalFormatting>
  <conditionalFormatting sqref="J5:J38">
    <cfRule type="cellIs" dxfId="28" priority="9" operator="lessThan">
      <formula>0</formula>
    </cfRule>
  </conditionalFormatting>
  <conditionalFormatting sqref="L5:L38">
    <cfRule type="cellIs" dxfId="27" priority="8" operator="lessThan">
      <formula>0</formula>
    </cfRule>
  </conditionalFormatting>
  <conditionalFormatting sqref="N5:N38">
    <cfRule type="cellIs" dxfId="26" priority="7" operator="lessThan">
      <formula>0</formula>
    </cfRule>
  </conditionalFormatting>
  <pageMargins left="0.28999999999999998" right="0.16" top="0.22" bottom="0.17" header="0.22" footer="0.16"/>
  <pageSetup paperSize="9" scale="94" orientation="landscape" r:id="rId1"/>
  <rowBreaks count="1" manualBreakCount="1">
    <brk id="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Layout" zoomScaleNormal="100" workbookViewId="0">
      <selection activeCell="E38" sqref="A38:E38"/>
    </sheetView>
  </sheetViews>
  <sheetFormatPr defaultColWidth="8.5703125" defaultRowHeight="12.75" x14ac:dyDescent="0.2"/>
  <cols>
    <col min="1" max="1" width="8.5703125" style="30"/>
    <col min="2" max="2" width="23.28515625" style="28" customWidth="1"/>
    <col min="3" max="3" width="9.7109375" style="28" customWidth="1"/>
    <col min="4" max="4" width="10" style="28" customWidth="1"/>
    <col min="5" max="5" width="16.5703125" style="28" customWidth="1"/>
    <col min="6" max="16384" width="8.5703125" style="28"/>
  </cols>
  <sheetData>
    <row r="1" spans="1:5" x14ac:dyDescent="0.2">
      <c r="A1" s="535" t="s">
        <v>85</v>
      </c>
      <c r="B1" s="536"/>
      <c r="C1" s="536"/>
      <c r="D1" s="536"/>
      <c r="E1" s="537"/>
    </row>
    <row r="2" spans="1:5" s="29" customFormat="1" x14ac:dyDescent="0.25">
      <c r="A2" s="538" t="s">
        <v>67</v>
      </c>
      <c r="B2" s="538" t="s">
        <v>41</v>
      </c>
      <c r="C2" s="538" t="s">
        <v>84</v>
      </c>
      <c r="D2" s="538"/>
      <c r="E2" s="538" t="s">
        <v>118</v>
      </c>
    </row>
    <row r="3" spans="1:5" ht="13.5" thickBot="1" x14ac:dyDescent="0.25">
      <c r="A3" s="539"/>
      <c r="B3" s="539"/>
      <c r="C3" s="301" t="s">
        <v>60</v>
      </c>
      <c r="D3" s="301" t="s">
        <v>77</v>
      </c>
      <c r="E3" s="539"/>
    </row>
    <row r="4" spans="1:5" ht="13.5" thickBot="1" x14ac:dyDescent="0.25">
      <c r="A4" s="297">
        <v>1</v>
      </c>
      <c r="B4" s="298">
        <v>2</v>
      </c>
      <c r="C4" s="306">
        <v>3</v>
      </c>
      <c r="D4" s="306">
        <v>4</v>
      </c>
      <c r="E4" s="327">
        <v>5</v>
      </c>
    </row>
    <row r="5" spans="1:5" ht="15" x14ac:dyDescent="0.25">
      <c r="A5" s="323">
        <v>1</v>
      </c>
      <c r="B5" s="32" t="s">
        <v>70</v>
      </c>
      <c r="C5" s="324">
        <v>16.115000000000002</v>
      </c>
      <c r="D5" s="325">
        <v>14.625999999999999</v>
      </c>
      <c r="E5" s="326">
        <v>90.760161340366096</v>
      </c>
    </row>
    <row r="6" spans="1:5" ht="15" x14ac:dyDescent="0.25">
      <c r="A6" s="40">
        <v>2</v>
      </c>
      <c r="B6" s="31" t="s">
        <v>5</v>
      </c>
      <c r="C6" s="92">
        <v>13.021000000000001</v>
      </c>
      <c r="D6" s="54">
        <v>5.9829999999999988</v>
      </c>
      <c r="E6" s="55">
        <v>45.948851854696244</v>
      </c>
    </row>
    <row r="7" spans="1:5" ht="15" x14ac:dyDescent="0.25">
      <c r="A7" s="40">
        <v>3</v>
      </c>
      <c r="B7" s="31" t="s">
        <v>6</v>
      </c>
      <c r="C7" s="92">
        <v>15.991000000000005</v>
      </c>
      <c r="D7" s="54">
        <v>15.991000000000005</v>
      </c>
      <c r="E7" s="55">
        <v>100</v>
      </c>
    </row>
    <row r="8" spans="1:5" ht="15" x14ac:dyDescent="0.25">
      <c r="A8" s="40">
        <v>4</v>
      </c>
      <c r="B8" s="31" t="s">
        <v>7</v>
      </c>
      <c r="C8" s="92">
        <v>9.4760000000000009</v>
      </c>
      <c r="D8" s="54">
        <v>1.55</v>
      </c>
      <c r="E8" s="55">
        <v>16.357112705783031</v>
      </c>
    </row>
    <row r="9" spans="1:5" ht="15" x14ac:dyDescent="0.25">
      <c r="A9" s="40">
        <v>5</v>
      </c>
      <c r="B9" s="31" t="s">
        <v>8</v>
      </c>
      <c r="C9" s="92">
        <v>61.065000000000005</v>
      </c>
      <c r="D9" s="54">
        <v>49.954999999999998</v>
      </c>
      <c r="E9" s="55">
        <v>81.806272005240317</v>
      </c>
    </row>
    <row r="10" spans="1:5" ht="15" x14ac:dyDescent="0.25">
      <c r="A10" s="40">
        <v>6</v>
      </c>
      <c r="B10" s="31" t="s">
        <v>9</v>
      </c>
      <c r="C10" s="92">
        <v>26.601000000000003</v>
      </c>
      <c r="D10" s="54">
        <v>13.549999999999999</v>
      </c>
      <c r="E10" s="55">
        <v>50.937934664110365</v>
      </c>
    </row>
    <row r="11" spans="1:5" ht="15" x14ac:dyDescent="0.25">
      <c r="A11" s="40">
        <v>7</v>
      </c>
      <c r="B11" s="31" t="s">
        <v>10</v>
      </c>
      <c r="C11" s="92">
        <v>17.308999999999997</v>
      </c>
      <c r="D11" s="54">
        <v>11.879</v>
      </c>
      <c r="E11" s="55">
        <v>68.629036917210698</v>
      </c>
    </row>
    <row r="12" spans="1:5" ht="15" x14ac:dyDescent="0.25">
      <c r="A12" s="40">
        <v>8</v>
      </c>
      <c r="B12" s="31" t="s">
        <v>11</v>
      </c>
      <c r="C12" s="92">
        <v>14.899999999999999</v>
      </c>
      <c r="D12" s="54">
        <v>7.9580000000000002</v>
      </c>
      <c r="E12" s="55">
        <v>53.409395973154375</v>
      </c>
    </row>
    <row r="13" spans="1:5" ht="15" x14ac:dyDescent="0.25">
      <c r="A13" s="40">
        <v>9</v>
      </c>
      <c r="B13" s="31" t="s">
        <v>12</v>
      </c>
      <c r="C13" s="92">
        <v>50.514000000000003</v>
      </c>
      <c r="D13" s="54">
        <v>21.205000000000005</v>
      </c>
      <c r="E13" s="55">
        <v>41.978461416636982</v>
      </c>
    </row>
    <row r="14" spans="1:5" ht="15" x14ac:dyDescent="0.25">
      <c r="A14" s="40">
        <v>10</v>
      </c>
      <c r="B14" s="31" t="s">
        <v>13</v>
      </c>
      <c r="C14" s="92">
        <v>3.3</v>
      </c>
      <c r="D14" s="54">
        <v>2.3340000000000001</v>
      </c>
      <c r="E14" s="55">
        <v>70.727272727272734</v>
      </c>
    </row>
    <row r="15" spans="1:5" ht="15" x14ac:dyDescent="0.25">
      <c r="A15" s="40">
        <v>11</v>
      </c>
      <c r="B15" s="31" t="s">
        <v>14</v>
      </c>
      <c r="C15" s="92">
        <v>52.685000000000002</v>
      </c>
      <c r="D15" s="54">
        <v>23.096000000000004</v>
      </c>
      <c r="E15" s="55">
        <v>43.837904526905199</v>
      </c>
    </row>
    <row r="16" spans="1:5" ht="15" x14ac:dyDescent="0.25">
      <c r="A16" s="40">
        <v>12</v>
      </c>
      <c r="B16" s="31" t="s">
        <v>15</v>
      </c>
      <c r="C16" s="92">
        <v>10.318</v>
      </c>
      <c r="D16" s="54">
        <v>10.318</v>
      </c>
      <c r="E16" s="55">
        <v>100</v>
      </c>
    </row>
    <row r="17" spans="1:5" ht="15" x14ac:dyDescent="0.25">
      <c r="A17" s="40">
        <v>13</v>
      </c>
      <c r="B17" s="31" t="s">
        <v>16</v>
      </c>
      <c r="C17" s="92">
        <v>96.123999999999995</v>
      </c>
      <c r="D17" s="54">
        <v>50.554999999999993</v>
      </c>
      <c r="E17" s="55">
        <v>52.59352503016936</v>
      </c>
    </row>
    <row r="18" spans="1:5" ht="15" x14ac:dyDescent="0.25">
      <c r="A18" s="40">
        <v>14</v>
      </c>
      <c r="B18" s="31" t="s">
        <v>17</v>
      </c>
      <c r="C18" s="92">
        <v>63.495000000000012</v>
      </c>
      <c r="D18" s="54">
        <v>9.2589999999999986</v>
      </c>
      <c r="E18" s="55">
        <v>14.582250570911091</v>
      </c>
    </row>
    <row r="19" spans="1:5" ht="15" x14ac:dyDescent="0.25">
      <c r="A19" s="40">
        <v>15</v>
      </c>
      <c r="B19" s="31" t="s">
        <v>18</v>
      </c>
      <c r="C19" s="92">
        <v>35.393999999999991</v>
      </c>
      <c r="D19" s="54">
        <v>34.840999999999994</v>
      </c>
      <c r="E19" s="55">
        <v>98.437588291800878</v>
      </c>
    </row>
    <row r="20" spans="1:5" ht="15" x14ac:dyDescent="0.25">
      <c r="A20" s="40">
        <v>16</v>
      </c>
      <c r="B20" s="31" t="s">
        <v>19</v>
      </c>
      <c r="C20" s="92">
        <v>33.544000000000004</v>
      </c>
      <c r="D20" s="54">
        <v>5.4489999999999998</v>
      </c>
      <c r="E20" s="55">
        <v>16.244335797758165</v>
      </c>
    </row>
    <row r="21" spans="1:5" ht="15" x14ac:dyDescent="0.25">
      <c r="A21" s="40">
        <v>17</v>
      </c>
      <c r="B21" s="31" t="s">
        <v>20</v>
      </c>
      <c r="C21" s="92">
        <v>49.233999999999995</v>
      </c>
      <c r="D21" s="54">
        <v>23.726999999999997</v>
      </c>
      <c r="E21" s="55">
        <v>48.192306129910229</v>
      </c>
    </row>
    <row r="22" spans="1:5" ht="15" x14ac:dyDescent="0.25">
      <c r="A22" s="40">
        <v>18</v>
      </c>
      <c r="B22" s="31" t="s">
        <v>21</v>
      </c>
      <c r="C22" s="92">
        <v>29.746999999999996</v>
      </c>
      <c r="D22" s="54">
        <v>23.430999999999994</v>
      </c>
      <c r="E22" s="55">
        <v>78.767606817494197</v>
      </c>
    </row>
    <row r="23" spans="1:5" ht="15" x14ac:dyDescent="0.25">
      <c r="A23" s="40">
        <v>19</v>
      </c>
      <c r="B23" s="31" t="s">
        <v>22</v>
      </c>
      <c r="C23" s="92">
        <v>28.774000000000001</v>
      </c>
      <c r="D23" s="54">
        <v>19.415000000000003</v>
      </c>
      <c r="E23" s="55">
        <v>67.474108570237021</v>
      </c>
    </row>
    <row r="24" spans="1:5" ht="15" x14ac:dyDescent="0.25">
      <c r="A24" s="40">
        <v>20</v>
      </c>
      <c r="B24" s="31" t="s">
        <v>23</v>
      </c>
      <c r="C24" s="92">
        <v>62.051000000000009</v>
      </c>
      <c r="D24" s="54">
        <v>36.008999999999993</v>
      </c>
      <c r="E24" s="55">
        <v>58.031296836473203</v>
      </c>
    </row>
    <row r="25" spans="1:5" ht="15" x14ac:dyDescent="0.25">
      <c r="A25" s="40">
        <v>21</v>
      </c>
      <c r="B25" s="31" t="s">
        <v>24</v>
      </c>
      <c r="C25" s="92">
        <v>12.831</v>
      </c>
      <c r="D25" s="54">
        <v>9.0019999999999989</v>
      </c>
      <c r="E25" s="55">
        <v>70.158210583742502</v>
      </c>
    </row>
    <row r="26" spans="1:5" ht="15" x14ac:dyDescent="0.25">
      <c r="A26" s="40">
        <v>22</v>
      </c>
      <c r="B26" s="31" t="s">
        <v>25</v>
      </c>
      <c r="C26" s="92">
        <v>16.468999999999998</v>
      </c>
      <c r="D26" s="54">
        <v>6.9140000000000006</v>
      </c>
      <c r="E26" s="55">
        <v>41.981905398020537</v>
      </c>
    </row>
    <row r="27" spans="1:5" ht="15" x14ac:dyDescent="0.25">
      <c r="A27" s="40">
        <v>23</v>
      </c>
      <c r="B27" s="31" t="s">
        <v>26</v>
      </c>
      <c r="C27" s="92">
        <v>7.4409999999999998</v>
      </c>
      <c r="D27" s="54">
        <v>4.3529999999999998</v>
      </c>
      <c r="E27" s="55">
        <v>58.500201585808355</v>
      </c>
    </row>
    <row r="28" spans="1:5" ht="15" x14ac:dyDescent="0.25">
      <c r="A28" s="40">
        <v>24</v>
      </c>
      <c r="B28" s="31" t="s">
        <v>27</v>
      </c>
      <c r="C28" s="92">
        <v>49.265999999999991</v>
      </c>
      <c r="D28" s="54">
        <v>20.327000000000002</v>
      </c>
      <c r="E28" s="55">
        <v>41.259692282710198</v>
      </c>
    </row>
    <row r="29" spans="1:5" ht="15" x14ac:dyDescent="0.25">
      <c r="A29" s="40">
        <v>25</v>
      </c>
      <c r="B29" s="31" t="s">
        <v>28</v>
      </c>
      <c r="C29" s="92">
        <v>18.146999999999995</v>
      </c>
      <c r="D29" s="54">
        <v>10.619999999999997</v>
      </c>
      <c r="E29" s="55">
        <v>58.522069763597294</v>
      </c>
    </row>
    <row r="30" spans="1:5" ht="15" x14ac:dyDescent="0.25">
      <c r="A30" s="40">
        <v>26</v>
      </c>
      <c r="B30" s="31" t="s">
        <v>29</v>
      </c>
      <c r="C30" s="92">
        <v>28.866</v>
      </c>
      <c r="D30" s="54">
        <v>0</v>
      </c>
      <c r="E30" s="55">
        <v>0</v>
      </c>
    </row>
    <row r="31" spans="1:5" ht="15" x14ac:dyDescent="0.25">
      <c r="A31" s="40">
        <v>27</v>
      </c>
      <c r="B31" s="31" t="s">
        <v>30</v>
      </c>
      <c r="C31" s="92">
        <v>41.79</v>
      </c>
      <c r="D31" s="54">
        <v>0</v>
      </c>
      <c r="E31" s="55">
        <v>0</v>
      </c>
    </row>
    <row r="32" spans="1:5" ht="15" x14ac:dyDescent="0.25">
      <c r="A32" s="40">
        <v>28</v>
      </c>
      <c r="B32" s="31" t="s">
        <v>31</v>
      </c>
      <c r="C32" s="92">
        <v>102.45399999999998</v>
      </c>
      <c r="D32" s="54">
        <v>0</v>
      </c>
      <c r="E32" s="55">
        <v>0</v>
      </c>
    </row>
    <row r="33" spans="1:5" ht="15" x14ac:dyDescent="0.25">
      <c r="A33" s="40">
        <v>29</v>
      </c>
      <c r="B33" s="31" t="s">
        <v>32</v>
      </c>
      <c r="C33" s="92">
        <v>116.625</v>
      </c>
      <c r="D33" s="54">
        <v>0</v>
      </c>
      <c r="E33" s="55">
        <v>0</v>
      </c>
    </row>
    <row r="34" spans="1:5" ht="15" x14ac:dyDescent="0.25">
      <c r="A34" s="40">
        <v>30</v>
      </c>
      <c r="B34" s="31" t="s">
        <v>33</v>
      </c>
      <c r="C34" s="92">
        <v>392.75799999999998</v>
      </c>
      <c r="D34" s="54">
        <v>0</v>
      </c>
      <c r="E34" s="55">
        <v>0</v>
      </c>
    </row>
    <row r="35" spans="1:5" ht="15" x14ac:dyDescent="0.25">
      <c r="A35" s="40">
        <v>31</v>
      </c>
      <c r="B35" s="31" t="s">
        <v>34</v>
      </c>
      <c r="C35" s="92">
        <v>12.282</v>
      </c>
      <c r="D35" s="54">
        <v>0</v>
      </c>
      <c r="E35" s="55">
        <v>0</v>
      </c>
    </row>
    <row r="36" spans="1:5" ht="15" x14ac:dyDescent="0.25">
      <c r="A36" s="40">
        <v>32</v>
      </c>
      <c r="B36" s="31" t="s">
        <v>35</v>
      </c>
      <c r="C36" s="92">
        <v>3.71</v>
      </c>
      <c r="D36" s="54">
        <v>0</v>
      </c>
      <c r="E36" s="55">
        <v>0</v>
      </c>
    </row>
    <row r="37" spans="1:5" s="33" customFormat="1" ht="15.75" thickBot="1" x14ac:dyDescent="0.3">
      <c r="A37" s="147">
        <v>33</v>
      </c>
      <c r="B37" s="109" t="s">
        <v>36</v>
      </c>
      <c r="C37" s="148">
        <v>1.512</v>
      </c>
      <c r="D37" s="149">
        <v>0</v>
      </c>
      <c r="E37" s="150">
        <v>0</v>
      </c>
    </row>
    <row r="38" spans="1:5" s="33" customFormat="1" ht="15.75" thickBot="1" x14ac:dyDescent="0.3">
      <c r="A38" s="533" t="s">
        <v>37</v>
      </c>
      <c r="B38" s="534"/>
      <c r="C38" s="328">
        <f>SUM(C5:C37)</f>
        <v>1493.809</v>
      </c>
      <c r="D38" s="329">
        <f>SUM(D5:D37)</f>
        <v>432.34699999999998</v>
      </c>
      <c r="E38" s="330">
        <v>28.942589045855257</v>
      </c>
    </row>
    <row r="39" spans="1:5" ht="15" x14ac:dyDescent="0.25">
      <c r="B39" s="47"/>
    </row>
  </sheetData>
  <mergeCells count="6">
    <mergeCell ref="A38:B38"/>
    <mergeCell ref="A1:E1"/>
    <mergeCell ref="A2:A3"/>
    <mergeCell ref="B2:B3"/>
    <mergeCell ref="C2:D2"/>
    <mergeCell ref="E2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Layout" zoomScaleNormal="100" workbookViewId="0">
      <selection activeCell="M9" sqref="M9"/>
    </sheetView>
  </sheetViews>
  <sheetFormatPr defaultRowHeight="15" x14ac:dyDescent="0.25"/>
  <cols>
    <col min="1" max="1" width="6.85546875" customWidth="1"/>
    <col min="2" max="2" width="19.140625" customWidth="1"/>
    <col min="7" max="7" width="12.140625" customWidth="1"/>
  </cols>
  <sheetData>
    <row r="1" spans="1:10" ht="24.75" customHeight="1" x14ac:dyDescent="0.25">
      <c r="A1" s="540" t="s">
        <v>189</v>
      </c>
      <c r="B1" s="541"/>
      <c r="C1" s="541"/>
      <c r="D1" s="541"/>
      <c r="E1" s="541"/>
      <c r="F1" s="541"/>
      <c r="G1" s="541"/>
      <c r="H1" s="541"/>
    </row>
    <row r="2" spans="1:10" ht="15" customHeight="1" x14ac:dyDescent="0.25">
      <c r="A2" s="542" t="s">
        <v>86</v>
      </c>
      <c r="B2" s="542" t="s">
        <v>41</v>
      </c>
      <c r="C2" s="542" t="s">
        <v>87</v>
      </c>
      <c r="D2" s="542"/>
      <c r="E2" s="542"/>
      <c r="F2" s="542"/>
      <c r="G2" s="542"/>
      <c r="H2" s="542"/>
    </row>
    <row r="3" spans="1:10" ht="30.75" thickBot="1" x14ac:dyDescent="0.3">
      <c r="A3" s="543"/>
      <c r="B3" s="544"/>
      <c r="C3" s="310" t="s">
        <v>60</v>
      </c>
      <c r="D3" s="310" t="s">
        <v>45</v>
      </c>
      <c r="E3" s="311" t="s">
        <v>88</v>
      </c>
      <c r="F3" s="310" t="s">
        <v>45</v>
      </c>
      <c r="G3" s="311" t="s">
        <v>89</v>
      </c>
      <c r="H3" s="310" t="s">
        <v>45</v>
      </c>
    </row>
    <row r="4" spans="1:10" ht="15.75" thickBot="1" x14ac:dyDescent="0.3">
      <c r="A4" s="316">
        <v>1</v>
      </c>
      <c r="B4" s="317">
        <v>2</v>
      </c>
      <c r="C4" s="318">
        <v>3</v>
      </c>
      <c r="D4" s="318">
        <v>4</v>
      </c>
      <c r="E4" s="319">
        <v>5</v>
      </c>
      <c r="F4" s="318">
        <v>6</v>
      </c>
      <c r="G4" s="319">
        <v>7</v>
      </c>
      <c r="H4" s="320">
        <v>8</v>
      </c>
    </row>
    <row r="5" spans="1:10" x14ac:dyDescent="0.25">
      <c r="A5" s="312">
        <v>1</v>
      </c>
      <c r="B5" s="313" t="s">
        <v>70</v>
      </c>
      <c r="C5" s="314">
        <v>4.1440000000000001</v>
      </c>
      <c r="D5" s="315">
        <v>0.38400000000000034</v>
      </c>
      <c r="E5" s="314">
        <v>1.7429999999999999</v>
      </c>
      <c r="F5" s="315">
        <v>8.2999999999999963E-2</v>
      </c>
      <c r="G5" s="314">
        <v>1.0170000000000001</v>
      </c>
      <c r="H5" s="315">
        <v>6.7000000000000171E-2</v>
      </c>
      <c r="J5" s="78"/>
    </row>
    <row r="6" spans="1:10" x14ac:dyDescent="0.25">
      <c r="A6" s="56">
        <v>2</v>
      </c>
      <c r="B6" s="57" t="s">
        <v>5</v>
      </c>
      <c r="C6" s="44">
        <v>5.1920000000000002</v>
      </c>
      <c r="D6" s="80">
        <v>-0.81799999999999962</v>
      </c>
      <c r="E6" s="44">
        <v>1.9630000000000001</v>
      </c>
      <c r="F6" s="80">
        <v>3.0000000000001137E-3</v>
      </c>
      <c r="G6" s="44">
        <v>1.1930000000000003</v>
      </c>
      <c r="H6" s="80">
        <v>-7.6999999999999735E-2</v>
      </c>
    </row>
    <row r="7" spans="1:10" x14ac:dyDescent="0.25">
      <c r="A7" s="56">
        <v>3</v>
      </c>
      <c r="B7" s="57" t="s">
        <v>6</v>
      </c>
      <c r="C7" s="44">
        <v>2.778</v>
      </c>
      <c r="D7" s="80">
        <v>0.21799999999999997</v>
      </c>
      <c r="E7" s="44">
        <v>0.60000000000000009</v>
      </c>
      <c r="F7" s="80">
        <v>-1.9999999999999907E-2</v>
      </c>
      <c r="G7" s="44">
        <v>0.38700000000000007</v>
      </c>
      <c r="H7" s="80">
        <v>3.7000000000000088E-2</v>
      </c>
      <c r="J7" s="79"/>
    </row>
    <row r="8" spans="1:10" x14ac:dyDescent="0.25">
      <c r="A8" s="56">
        <v>4</v>
      </c>
      <c r="B8" s="57" t="s">
        <v>7</v>
      </c>
      <c r="C8" s="44">
        <v>2.089</v>
      </c>
      <c r="D8" s="80">
        <v>8.999999999999897E-3</v>
      </c>
      <c r="E8" s="44">
        <v>0.65200000000000002</v>
      </c>
      <c r="F8" s="80">
        <v>-5.799999999999994E-2</v>
      </c>
      <c r="G8" s="44">
        <v>0.40900000000000014</v>
      </c>
      <c r="H8" s="80">
        <v>2.9000000000000137E-2</v>
      </c>
    </row>
    <row r="9" spans="1:10" x14ac:dyDescent="0.25">
      <c r="A9" s="56">
        <v>5</v>
      </c>
      <c r="B9" s="57" t="s">
        <v>8</v>
      </c>
      <c r="C9" s="44">
        <v>7.1960000000000015</v>
      </c>
      <c r="D9" s="80">
        <v>0.16600000000000126</v>
      </c>
      <c r="E9" s="44">
        <v>2.2090000000000001</v>
      </c>
      <c r="F9" s="80">
        <v>0.129</v>
      </c>
      <c r="G9" s="44">
        <v>1.3589999999999995</v>
      </c>
      <c r="H9" s="80">
        <v>1.8999999999999462E-2</v>
      </c>
    </row>
    <row r="10" spans="1:10" x14ac:dyDescent="0.25">
      <c r="A10" s="56">
        <v>6</v>
      </c>
      <c r="B10" s="57" t="s">
        <v>9</v>
      </c>
      <c r="C10" s="44">
        <v>8.8010000000000019</v>
      </c>
      <c r="D10" s="80">
        <v>0.96100000000000207</v>
      </c>
      <c r="E10" s="44">
        <v>2.2000000000000002</v>
      </c>
      <c r="F10" s="80">
        <v>0.37000000000000011</v>
      </c>
      <c r="G10" s="44">
        <v>2.4389999999999996</v>
      </c>
      <c r="H10" s="80">
        <v>1.0789999999999995</v>
      </c>
    </row>
    <row r="11" spans="1:10" x14ac:dyDescent="0.25">
      <c r="A11" s="56">
        <v>7</v>
      </c>
      <c r="B11" s="57" t="s">
        <v>10</v>
      </c>
      <c r="C11" s="44">
        <v>3.7959999999999994</v>
      </c>
      <c r="D11" s="80">
        <v>0.14599999999999946</v>
      </c>
      <c r="E11" s="44">
        <v>0.97400000000000009</v>
      </c>
      <c r="F11" s="80">
        <v>-8.5999999999999965E-2</v>
      </c>
      <c r="G11" s="44">
        <v>0.65800000000000025</v>
      </c>
      <c r="H11" s="80">
        <v>-9.1999999999999749E-2</v>
      </c>
    </row>
    <row r="12" spans="1:10" x14ac:dyDescent="0.25">
      <c r="A12" s="56">
        <v>8</v>
      </c>
      <c r="B12" s="57" t="s">
        <v>11</v>
      </c>
      <c r="C12" s="44">
        <v>4.282</v>
      </c>
      <c r="D12" s="80">
        <v>0.17199999999999971</v>
      </c>
      <c r="E12" s="44">
        <v>1.3820000000000001</v>
      </c>
      <c r="F12" s="80">
        <v>-5.7999999999999829E-2</v>
      </c>
      <c r="G12" s="44">
        <v>0.73400000000000021</v>
      </c>
      <c r="H12" s="80">
        <v>-5.9999999999997833E-3</v>
      </c>
    </row>
    <row r="13" spans="1:10" x14ac:dyDescent="0.25">
      <c r="A13" s="56">
        <v>9</v>
      </c>
      <c r="B13" s="57" t="s">
        <v>12</v>
      </c>
      <c r="C13" s="44">
        <v>9.4919999999999991</v>
      </c>
      <c r="D13" s="80">
        <v>-5.8000000000001606E-2</v>
      </c>
      <c r="E13" s="44">
        <v>3.2050000000000001</v>
      </c>
      <c r="F13" s="80">
        <v>-0.19499999999999984</v>
      </c>
      <c r="G13" s="44">
        <v>2.0909999999999989</v>
      </c>
      <c r="H13" s="80">
        <v>-0.17900000000000116</v>
      </c>
    </row>
    <row r="14" spans="1:10" x14ac:dyDescent="0.25">
      <c r="A14" s="56">
        <v>10</v>
      </c>
      <c r="B14" s="57" t="s">
        <v>13</v>
      </c>
      <c r="C14" s="44">
        <v>7.2309999999999999</v>
      </c>
      <c r="D14" s="80">
        <v>-0.19899999999999984</v>
      </c>
      <c r="E14" s="44">
        <v>2.9670000000000001</v>
      </c>
      <c r="F14" s="80">
        <v>-0.30299999999999994</v>
      </c>
      <c r="G14" s="44">
        <v>0.66400000000000003</v>
      </c>
      <c r="H14" s="80">
        <v>5.4000000000000048E-2</v>
      </c>
    </row>
    <row r="15" spans="1:10" x14ac:dyDescent="0.25">
      <c r="A15" s="56">
        <v>11</v>
      </c>
      <c r="B15" s="57" t="s">
        <v>14</v>
      </c>
      <c r="C15" s="44">
        <v>10.353999999999997</v>
      </c>
      <c r="D15" s="80">
        <v>-0.36600000000000321</v>
      </c>
      <c r="E15" s="44">
        <v>4.1219999999999999</v>
      </c>
      <c r="F15" s="80">
        <v>0.23199999999999976</v>
      </c>
      <c r="G15" s="44">
        <v>2.33</v>
      </c>
      <c r="H15" s="80">
        <v>0.20000000000000018</v>
      </c>
    </row>
    <row r="16" spans="1:10" x14ac:dyDescent="0.25">
      <c r="A16" s="56">
        <v>12</v>
      </c>
      <c r="B16" s="57" t="s">
        <v>15</v>
      </c>
      <c r="C16" s="44">
        <v>3.7290000000000001</v>
      </c>
      <c r="D16" s="80">
        <v>8.8999999999999968E-2</v>
      </c>
      <c r="E16" s="44">
        <v>1.1890000000000001</v>
      </c>
      <c r="F16" s="80">
        <v>-6.0999999999999943E-2</v>
      </c>
      <c r="G16" s="44">
        <v>0.7210000000000002</v>
      </c>
      <c r="H16" s="80">
        <v>-0.17899999999999983</v>
      </c>
    </row>
    <row r="17" spans="1:8" x14ac:dyDescent="0.25">
      <c r="A17" s="56">
        <v>13</v>
      </c>
      <c r="B17" s="57" t="s">
        <v>16</v>
      </c>
      <c r="C17" s="44">
        <v>18.153000000000002</v>
      </c>
      <c r="D17" s="80">
        <v>1.6730000000000018</v>
      </c>
      <c r="E17" s="44">
        <v>6.7780000000000005</v>
      </c>
      <c r="F17" s="80">
        <v>-0.9319999999999995</v>
      </c>
      <c r="G17" s="44">
        <v>4.3729999999999993</v>
      </c>
      <c r="H17" s="80">
        <v>1.0829999999999993</v>
      </c>
    </row>
    <row r="18" spans="1:8" x14ac:dyDescent="0.25">
      <c r="A18" s="56">
        <v>14</v>
      </c>
      <c r="B18" s="57" t="s">
        <v>17</v>
      </c>
      <c r="C18" s="44">
        <v>12.068000000000001</v>
      </c>
      <c r="D18" s="80">
        <v>0.56800000000000139</v>
      </c>
      <c r="E18" s="44">
        <v>2.6910000000000007</v>
      </c>
      <c r="F18" s="80">
        <v>-0.11899999999999933</v>
      </c>
      <c r="G18" s="44">
        <v>4.6120000000000001</v>
      </c>
      <c r="H18" s="80">
        <v>-0.15799999999999947</v>
      </c>
    </row>
    <row r="19" spans="1:8" x14ac:dyDescent="0.25">
      <c r="A19" s="56">
        <v>15</v>
      </c>
      <c r="B19" s="57" t="s">
        <v>18</v>
      </c>
      <c r="C19" s="44">
        <v>6.3870000000000022</v>
      </c>
      <c r="D19" s="80">
        <v>2.2370000000000019</v>
      </c>
      <c r="E19" s="44">
        <v>2.23</v>
      </c>
      <c r="F19" s="80">
        <v>0.18999999999999995</v>
      </c>
      <c r="G19" s="44">
        <v>0.55700000000000027</v>
      </c>
      <c r="H19" s="80">
        <v>4.7000000000000264E-2</v>
      </c>
    </row>
    <row r="20" spans="1:8" x14ac:dyDescent="0.25">
      <c r="A20" s="56">
        <v>16</v>
      </c>
      <c r="B20" s="57" t="s">
        <v>19</v>
      </c>
      <c r="C20" s="44">
        <v>2.8239999999999994</v>
      </c>
      <c r="D20" s="80">
        <v>2.3999999999999577E-2</v>
      </c>
      <c r="E20" s="44">
        <v>0.97200000000000009</v>
      </c>
      <c r="F20" s="80">
        <v>0.14200000000000013</v>
      </c>
      <c r="G20" s="44">
        <v>0.97100000000000009</v>
      </c>
      <c r="H20" s="80">
        <v>0.23100000000000009</v>
      </c>
    </row>
    <row r="21" spans="1:8" x14ac:dyDescent="0.25">
      <c r="A21" s="56">
        <v>17</v>
      </c>
      <c r="B21" s="57" t="s">
        <v>20</v>
      </c>
      <c r="C21" s="44">
        <v>5.3020000000000005</v>
      </c>
      <c r="D21" s="80">
        <v>0.16200000000000081</v>
      </c>
      <c r="E21" s="44">
        <v>1.4850000000000001</v>
      </c>
      <c r="F21" s="80">
        <v>-7.4999999999999956E-2</v>
      </c>
      <c r="G21" s="44">
        <v>1.0610000000000004</v>
      </c>
      <c r="H21" s="80">
        <v>0.27100000000000035</v>
      </c>
    </row>
    <row r="22" spans="1:8" x14ac:dyDescent="0.25">
      <c r="A22" s="56">
        <v>18</v>
      </c>
      <c r="B22" s="57" t="s">
        <v>21</v>
      </c>
      <c r="C22" s="44">
        <v>3.9150000000000005</v>
      </c>
      <c r="D22" s="80">
        <v>0.26500000000000057</v>
      </c>
      <c r="E22" s="44">
        <v>1.5239999999999998</v>
      </c>
      <c r="F22" s="80">
        <v>0.11399999999999988</v>
      </c>
      <c r="G22" s="44">
        <v>0.64700000000000024</v>
      </c>
      <c r="H22" s="80">
        <v>9.7000000000000197E-2</v>
      </c>
    </row>
    <row r="23" spans="1:8" x14ac:dyDescent="0.25">
      <c r="A23" s="56">
        <v>19</v>
      </c>
      <c r="B23" s="57" t="s">
        <v>22</v>
      </c>
      <c r="C23" s="44">
        <v>10.995000000000003</v>
      </c>
      <c r="D23" s="80">
        <v>-2.4999999999996803E-2</v>
      </c>
      <c r="E23" s="44">
        <v>6.1340000000000003</v>
      </c>
      <c r="F23" s="80">
        <v>0.29400000000000048</v>
      </c>
      <c r="G23" s="44">
        <v>1.7950000000000002</v>
      </c>
      <c r="H23" s="80">
        <v>-2.4999999999999911E-2</v>
      </c>
    </row>
    <row r="24" spans="1:8" x14ac:dyDescent="0.25">
      <c r="A24" s="56">
        <v>20</v>
      </c>
      <c r="B24" s="57" t="s">
        <v>23</v>
      </c>
      <c r="C24" s="44">
        <v>5.444</v>
      </c>
      <c r="D24" s="80">
        <v>9.4000000000000306E-2</v>
      </c>
      <c r="E24" s="44">
        <v>1.2440000000000002</v>
      </c>
      <c r="F24" s="80">
        <v>-5.5999999999999828E-2</v>
      </c>
      <c r="G24" s="44">
        <v>1.3729999999999996</v>
      </c>
      <c r="H24" s="80">
        <v>-9.7000000000000419E-2</v>
      </c>
    </row>
    <row r="25" spans="1:8" x14ac:dyDescent="0.25">
      <c r="A25" s="56">
        <v>21</v>
      </c>
      <c r="B25" s="57" t="s">
        <v>24</v>
      </c>
      <c r="C25" s="44">
        <v>3.3669999999999995</v>
      </c>
      <c r="D25" s="80">
        <v>-0.5730000000000004</v>
      </c>
      <c r="E25" s="44">
        <v>1.2010000000000001</v>
      </c>
      <c r="F25" s="80">
        <v>7.1000000000000174E-2</v>
      </c>
      <c r="G25" s="44">
        <v>0.51400000000000001</v>
      </c>
      <c r="H25" s="80">
        <v>-0.246</v>
      </c>
    </row>
    <row r="26" spans="1:8" x14ac:dyDescent="0.25">
      <c r="A26" s="56">
        <v>22</v>
      </c>
      <c r="B26" s="57" t="s">
        <v>25</v>
      </c>
      <c r="C26" s="44">
        <v>3.5139999999999993</v>
      </c>
      <c r="D26" s="80">
        <v>-1.6000000000000458E-2</v>
      </c>
      <c r="E26" s="44">
        <v>1.3419999999999999</v>
      </c>
      <c r="F26" s="80">
        <v>6.1999999999999833E-2</v>
      </c>
      <c r="G26" s="44">
        <v>1.0410000000000001</v>
      </c>
      <c r="H26" s="80">
        <v>-0.17899999999999983</v>
      </c>
    </row>
    <row r="27" spans="1:8" x14ac:dyDescent="0.25">
      <c r="A27" s="56">
        <v>23</v>
      </c>
      <c r="B27" s="57" t="s">
        <v>26</v>
      </c>
      <c r="C27" s="44">
        <v>2.9750000000000001</v>
      </c>
      <c r="D27" s="80">
        <v>-1.5000000000000124E-2</v>
      </c>
      <c r="E27" s="44">
        <v>0.8610000000000001</v>
      </c>
      <c r="F27" s="80">
        <v>0.35100000000000009</v>
      </c>
      <c r="G27" s="44">
        <v>0.7260000000000002</v>
      </c>
      <c r="H27" s="80">
        <v>0.20600000000000018</v>
      </c>
    </row>
    <row r="28" spans="1:8" x14ac:dyDescent="0.25">
      <c r="A28" s="56">
        <v>24</v>
      </c>
      <c r="B28" s="57" t="s">
        <v>27</v>
      </c>
      <c r="C28" s="44">
        <v>4.2990000000000013</v>
      </c>
      <c r="D28" s="80">
        <v>4.9000000000001265E-2</v>
      </c>
      <c r="E28" s="44">
        <v>1.8550000000000004</v>
      </c>
      <c r="F28" s="80">
        <v>4.5000000000000373E-2</v>
      </c>
      <c r="G28" s="44">
        <v>0.99800000000000044</v>
      </c>
      <c r="H28" s="80">
        <v>2.8000000000000469E-2</v>
      </c>
    </row>
    <row r="29" spans="1:8" x14ac:dyDescent="0.25">
      <c r="A29" s="56">
        <v>25</v>
      </c>
      <c r="B29" s="57" t="s">
        <v>28</v>
      </c>
      <c r="C29" s="44">
        <v>7.596000000000001</v>
      </c>
      <c r="D29" s="80">
        <v>1.4160000000000013</v>
      </c>
      <c r="E29" s="44">
        <v>2.3479999999999999</v>
      </c>
      <c r="F29" s="80">
        <v>0.11799999999999988</v>
      </c>
      <c r="G29" s="44">
        <v>0.67</v>
      </c>
      <c r="H29" s="80">
        <v>0.12</v>
      </c>
    </row>
    <row r="30" spans="1:8" x14ac:dyDescent="0.25">
      <c r="A30" s="56">
        <v>26</v>
      </c>
      <c r="B30" s="57" t="s">
        <v>29</v>
      </c>
      <c r="C30" s="44">
        <v>4.0179999999999998</v>
      </c>
      <c r="D30" s="80">
        <v>2.7999999999999581E-2</v>
      </c>
      <c r="E30" s="44">
        <v>2.266</v>
      </c>
      <c r="F30" s="80">
        <v>-8.4000000000000075E-2</v>
      </c>
      <c r="G30" s="44">
        <v>0.61299999999999999</v>
      </c>
      <c r="H30" s="80">
        <v>7.2999999999999954E-2</v>
      </c>
    </row>
    <row r="31" spans="1:8" x14ac:dyDescent="0.25">
      <c r="A31" s="56">
        <v>27</v>
      </c>
      <c r="B31" s="57" t="s">
        <v>30</v>
      </c>
      <c r="C31" s="44">
        <v>4.891</v>
      </c>
      <c r="D31" s="80">
        <v>5.1000000000000156E-2</v>
      </c>
      <c r="E31" s="44">
        <v>2.2370000000000001</v>
      </c>
      <c r="F31" s="80">
        <v>7.0000000000001172E-3</v>
      </c>
      <c r="G31" s="44">
        <v>1.3009999999999999</v>
      </c>
      <c r="H31" s="80">
        <v>9.9999999999988987E-4</v>
      </c>
    </row>
    <row r="32" spans="1:8" x14ac:dyDescent="0.25">
      <c r="A32" s="56">
        <v>28</v>
      </c>
      <c r="B32" s="57" t="s">
        <v>31</v>
      </c>
      <c r="C32" s="44">
        <v>29.948</v>
      </c>
      <c r="D32" s="80">
        <v>-0.74200000000000088</v>
      </c>
      <c r="E32" s="44">
        <v>5.641</v>
      </c>
      <c r="F32" s="80">
        <v>0.60099999999999998</v>
      </c>
      <c r="G32" s="44">
        <v>5.1050000000000004</v>
      </c>
      <c r="H32" s="80">
        <v>-0.88499999999999979</v>
      </c>
    </row>
    <row r="33" spans="1:8" x14ac:dyDescent="0.25">
      <c r="A33" s="56">
        <v>29</v>
      </c>
      <c r="B33" s="57" t="s">
        <v>32</v>
      </c>
      <c r="C33" s="44">
        <v>4.7380000000000004</v>
      </c>
      <c r="D33" s="80">
        <v>0.32800000000000029</v>
      </c>
      <c r="E33" s="44">
        <v>2.7080000000000002</v>
      </c>
      <c r="F33" s="80">
        <v>0.40800000000000036</v>
      </c>
      <c r="G33" s="44">
        <v>1.3450000000000002</v>
      </c>
      <c r="H33" s="80">
        <v>-0.17499999999999982</v>
      </c>
    </row>
    <row r="34" spans="1:8" x14ac:dyDescent="0.25">
      <c r="A34" s="56">
        <v>30</v>
      </c>
      <c r="B34" s="57" t="s">
        <v>33</v>
      </c>
      <c r="C34" s="44">
        <v>72.742999999999995</v>
      </c>
      <c r="D34" s="80">
        <v>7.5429999999999922</v>
      </c>
      <c r="E34" s="44">
        <v>1.554</v>
      </c>
      <c r="F34" s="80">
        <v>0.754</v>
      </c>
      <c r="G34" s="44">
        <v>22.885999999999999</v>
      </c>
      <c r="H34" s="80">
        <v>6.2159999999999975</v>
      </c>
    </row>
    <row r="35" spans="1:8" x14ac:dyDescent="0.25">
      <c r="A35" s="56">
        <v>31</v>
      </c>
      <c r="B35" s="57" t="s">
        <v>34</v>
      </c>
      <c r="C35" s="44">
        <v>8.8840000000000003</v>
      </c>
      <c r="D35" s="80">
        <v>4.9139999999999997</v>
      </c>
      <c r="E35" s="44">
        <v>1.96</v>
      </c>
      <c r="F35" s="80">
        <v>-0.20999999999999996</v>
      </c>
      <c r="G35" s="44">
        <v>1.032</v>
      </c>
      <c r="H35" s="80">
        <v>0.58200000000000007</v>
      </c>
    </row>
    <row r="36" spans="1:8" x14ac:dyDescent="0.25">
      <c r="A36" s="56">
        <v>32</v>
      </c>
      <c r="B36" s="57" t="s">
        <v>35</v>
      </c>
      <c r="C36" s="44">
        <v>0.78</v>
      </c>
      <c r="D36" s="80">
        <v>1.0000000000000009E-2</v>
      </c>
      <c r="E36" s="44">
        <v>0.183</v>
      </c>
      <c r="F36" s="80">
        <v>-7.0000000000000062E-3</v>
      </c>
      <c r="G36" s="44">
        <v>0.109</v>
      </c>
      <c r="H36" s="80">
        <v>8.9999999999999941E-3</v>
      </c>
    </row>
    <row r="37" spans="1:8" ht="15.75" thickBot="1" x14ac:dyDescent="0.3">
      <c r="A37" s="104">
        <v>33</v>
      </c>
      <c r="B37" s="105" t="s">
        <v>36</v>
      </c>
      <c r="C37" s="106">
        <v>2.8650000000000002</v>
      </c>
      <c r="D37" s="107">
        <v>0.24500000000000011</v>
      </c>
      <c r="E37" s="106">
        <v>1.0229999999999999</v>
      </c>
      <c r="F37" s="107">
        <v>6.2999999999999945E-2</v>
      </c>
      <c r="G37" s="106">
        <v>0.85199999999999998</v>
      </c>
      <c r="H37" s="107">
        <v>0.13200000000000001</v>
      </c>
    </row>
    <row r="38" spans="1:8" ht="15.75" thickBot="1" x14ac:dyDescent="0.3">
      <c r="A38" s="545" t="s">
        <v>90</v>
      </c>
      <c r="B38" s="546"/>
      <c r="C38" s="321">
        <v>284.78999999999996</v>
      </c>
      <c r="D38" s="321">
        <v>18.939999999999884</v>
      </c>
      <c r="E38" s="321">
        <v>71.442999999999998</v>
      </c>
      <c r="F38" s="321">
        <v>1.7730000000000103</v>
      </c>
      <c r="G38" s="321">
        <v>66.582999999999998</v>
      </c>
      <c r="H38" s="322">
        <v>8.2829999999999941</v>
      </c>
    </row>
    <row r="39" spans="1:8" x14ac:dyDescent="0.25">
      <c r="B39" s="103"/>
    </row>
  </sheetData>
  <mergeCells count="5">
    <mergeCell ref="A1:H1"/>
    <mergeCell ref="A2:A3"/>
    <mergeCell ref="B2:B3"/>
    <mergeCell ref="C2:H2"/>
    <mergeCell ref="A38:B38"/>
  </mergeCells>
  <conditionalFormatting sqref="C38 G38:H38 E38 D5:D38">
    <cfRule type="cellIs" dxfId="25" priority="9" operator="lessThan">
      <formula>0</formula>
    </cfRule>
  </conditionalFormatting>
  <conditionalFormatting sqref="F5:F38">
    <cfRule type="cellIs" dxfId="24" priority="8" operator="lessThan">
      <formula>0</formula>
    </cfRule>
  </conditionalFormatting>
  <conditionalFormatting sqref="H5:H38">
    <cfRule type="cellIs" dxfId="23" priority="7" operator="lessThan">
      <formula>0</formula>
    </cfRule>
  </conditionalFormatting>
  <pageMargins left="0.22" right="0.16" top="0.22" bottom="0.16" header="0.31496062992125984" footer="0.31496062992125984"/>
  <pageSetup paperSize="9" scale="9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Layout" zoomScaleNormal="100" workbookViewId="0">
      <selection activeCell="A38" sqref="A37:B38"/>
    </sheetView>
  </sheetViews>
  <sheetFormatPr defaultRowHeight="12.75" x14ac:dyDescent="0.2"/>
  <cols>
    <col min="1" max="1" width="5.7109375" style="30" customWidth="1"/>
    <col min="2" max="2" width="18.28515625" style="28" customWidth="1"/>
    <col min="3" max="8" width="9.140625" style="28"/>
    <col min="9" max="9" width="12.7109375" style="28" customWidth="1"/>
    <col min="10" max="10" width="12.28515625" style="28" customWidth="1"/>
    <col min="11" max="16384" width="9.140625" style="28"/>
  </cols>
  <sheetData>
    <row r="1" spans="1:10" ht="21.75" customHeight="1" x14ac:dyDescent="0.2">
      <c r="B1" s="547" t="s">
        <v>177</v>
      </c>
      <c r="C1" s="548"/>
      <c r="D1" s="548"/>
      <c r="E1" s="548"/>
      <c r="F1" s="39"/>
      <c r="G1" s="39"/>
      <c r="H1" s="39"/>
      <c r="I1" s="549" t="s">
        <v>91</v>
      </c>
      <c r="J1" s="550"/>
    </row>
    <row r="2" spans="1:10" s="29" customFormat="1" ht="42.75" customHeight="1" x14ac:dyDescent="0.25">
      <c r="A2" s="539" t="s">
        <v>48</v>
      </c>
      <c r="B2" s="539" t="s">
        <v>41</v>
      </c>
      <c r="C2" s="538" t="s">
        <v>92</v>
      </c>
      <c r="D2" s="538"/>
      <c r="E2" s="538" t="s">
        <v>93</v>
      </c>
      <c r="F2" s="538"/>
      <c r="G2" s="538" t="s">
        <v>94</v>
      </c>
      <c r="H2" s="538"/>
      <c r="I2" s="538" t="s">
        <v>141</v>
      </c>
      <c r="J2" s="538"/>
    </row>
    <row r="3" spans="1:10" ht="13.5" thickBot="1" x14ac:dyDescent="0.25">
      <c r="A3" s="551"/>
      <c r="B3" s="551"/>
      <c r="C3" s="301" t="s">
        <v>60</v>
      </c>
      <c r="D3" s="301" t="s">
        <v>83</v>
      </c>
      <c r="E3" s="301" t="s">
        <v>60</v>
      </c>
      <c r="F3" s="301" t="s">
        <v>83</v>
      </c>
      <c r="G3" s="301" t="s">
        <v>60</v>
      </c>
      <c r="H3" s="301" t="s">
        <v>83</v>
      </c>
      <c r="I3" s="301" t="s">
        <v>60</v>
      </c>
      <c r="J3" s="301" t="s">
        <v>83</v>
      </c>
    </row>
    <row r="4" spans="1:10" ht="13.5" thickBot="1" x14ac:dyDescent="0.25">
      <c r="A4" s="297">
        <v>1</v>
      </c>
      <c r="B4" s="298">
        <v>2</v>
      </c>
      <c r="C4" s="306">
        <v>3</v>
      </c>
      <c r="D4" s="306">
        <v>4</v>
      </c>
      <c r="E4" s="306">
        <v>5</v>
      </c>
      <c r="F4" s="306">
        <v>6</v>
      </c>
      <c r="G4" s="306">
        <v>7</v>
      </c>
      <c r="H4" s="306">
        <v>8</v>
      </c>
      <c r="I4" s="306">
        <v>9</v>
      </c>
      <c r="J4" s="307">
        <v>10</v>
      </c>
    </row>
    <row r="5" spans="1:10" x14ac:dyDescent="0.2">
      <c r="A5" s="302">
        <v>1</v>
      </c>
      <c r="B5" s="32" t="s">
        <v>5</v>
      </c>
      <c r="C5" s="303">
        <v>2.665498694111867</v>
      </c>
      <c r="D5" s="304">
        <v>8.2701059758563122E-2</v>
      </c>
      <c r="E5" s="305">
        <v>15.058571750394233</v>
      </c>
      <c r="F5" s="304">
        <v>1.9896062331528519</v>
      </c>
      <c r="G5" s="303">
        <v>23.220883081775177</v>
      </c>
      <c r="H5" s="304">
        <v>0.13007848407402633</v>
      </c>
      <c r="I5" s="303">
        <v>8.7116467672899294</v>
      </c>
      <c r="J5" s="304">
        <v>-0.22858311776754192</v>
      </c>
    </row>
    <row r="6" spans="1:10" x14ac:dyDescent="0.2">
      <c r="A6" s="42">
        <v>2</v>
      </c>
      <c r="B6" s="31" t="s">
        <v>6</v>
      </c>
      <c r="C6" s="38">
        <v>1.6790637331747658</v>
      </c>
      <c r="D6" s="93">
        <v>-0.13566630587195583</v>
      </c>
      <c r="E6" s="24">
        <v>16.333774583963692</v>
      </c>
      <c r="F6" s="93">
        <v>3.9337745839636913</v>
      </c>
      <c r="G6" s="38">
        <v>23.495461422087743</v>
      </c>
      <c r="H6" s="93">
        <v>-1.0099931233668009</v>
      </c>
      <c r="I6" s="38">
        <v>13.99319213313162</v>
      </c>
      <c r="J6" s="93">
        <v>0.48955576949525792</v>
      </c>
    </row>
    <row r="7" spans="1:10" x14ac:dyDescent="0.2">
      <c r="A7" s="42">
        <v>3</v>
      </c>
      <c r="B7" s="31" t="s">
        <v>7</v>
      </c>
      <c r="C7" s="38">
        <v>1.5062684733154004</v>
      </c>
      <c r="D7" s="93">
        <v>5.6418545502570083E-3</v>
      </c>
      <c r="E7" s="24">
        <v>5.3055964653902796</v>
      </c>
      <c r="F7" s="93">
        <v>-0.78923112081661717</v>
      </c>
      <c r="G7" s="38">
        <v>13.359425625920474</v>
      </c>
      <c r="H7" s="93">
        <v>-2.1241950637346996</v>
      </c>
      <c r="I7" s="38">
        <v>8.8692194403534597</v>
      </c>
      <c r="J7" s="93">
        <v>-1.4488840079224019</v>
      </c>
    </row>
    <row r="8" spans="1:10" x14ac:dyDescent="0.2">
      <c r="A8" s="42">
        <v>4</v>
      </c>
      <c r="B8" s="31" t="s">
        <v>8</v>
      </c>
      <c r="C8" s="38">
        <v>1.1533072131595257</v>
      </c>
      <c r="D8" s="93">
        <v>-9.0168044912410927E-3</v>
      </c>
      <c r="E8" s="24">
        <v>14.511371712864255</v>
      </c>
      <c r="F8" s="93">
        <v>0.4578002842928246</v>
      </c>
      <c r="G8" s="38">
        <v>19.5088841506752</v>
      </c>
      <c r="H8" s="93">
        <v>-0.24647299218194263</v>
      </c>
      <c r="I8" s="38">
        <v>16.915600568585646</v>
      </c>
      <c r="J8" s="93">
        <v>-8.0828002842928015E-2</v>
      </c>
    </row>
    <row r="9" spans="1:10" x14ac:dyDescent="0.2">
      <c r="A9" s="42">
        <v>5</v>
      </c>
      <c r="B9" s="31" t="s">
        <v>9</v>
      </c>
      <c r="C9" s="38">
        <v>1.876486517764147</v>
      </c>
      <c r="D9" s="93">
        <v>7.2408161557167006E-3</v>
      </c>
      <c r="E9" s="24">
        <v>8.9286263947672158</v>
      </c>
      <c r="F9" s="93">
        <v>0.14497254861337083</v>
      </c>
      <c r="G9" s="38">
        <v>19.496344747979983</v>
      </c>
      <c r="H9" s="93">
        <v>5.2594747979981094E-2</v>
      </c>
      <c r="I9" s="38">
        <v>10.389813389765292</v>
      </c>
      <c r="J9" s="93">
        <v>-1.2109687157785487E-2</v>
      </c>
    </row>
    <row r="10" spans="1:10" x14ac:dyDescent="0.2">
      <c r="A10" s="42">
        <v>6</v>
      </c>
      <c r="B10" s="31" t="s">
        <v>10</v>
      </c>
      <c r="C10" s="38">
        <v>2.3222226680040121</v>
      </c>
      <c r="D10" s="93">
        <v>2.5203305908727991E-2</v>
      </c>
      <c r="E10" s="24">
        <v>10.670197139543877</v>
      </c>
      <c r="F10" s="93">
        <v>-0.17476410076620041</v>
      </c>
      <c r="G10" s="38">
        <v>22.373946656358719</v>
      </c>
      <c r="H10" s="93">
        <v>0.21038076488584778</v>
      </c>
      <c r="I10" s="38">
        <v>9.6347120216466955</v>
      </c>
      <c r="J10" s="93">
        <v>-1.4125187655629645E-2</v>
      </c>
    </row>
    <row r="11" spans="1:10" x14ac:dyDescent="0.2">
      <c r="A11" s="42">
        <v>7</v>
      </c>
      <c r="B11" s="31" t="s">
        <v>11</v>
      </c>
      <c r="C11" s="38">
        <v>1.7657494613727305</v>
      </c>
      <c r="D11" s="93">
        <v>-2.6402006551022872E-3</v>
      </c>
      <c r="E11" s="24">
        <v>12.742926999650717</v>
      </c>
      <c r="F11" s="93">
        <v>2.6450249017486183</v>
      </c>
      <c r="G11" s="38">
        <v>20.038141809290956</v>
      </c>
      <c r="H11" s="93">
        <v>0.13324670439585162</v>
      </c>
      <c r="I11" s="38">
        <v>11.348236115962276</v>
      </c>
      <c r="J11" s="93">
        <v>9.2292060018220212E-2</v>
      </c>
    </row>
    <row r="12" spans="1:10" x14ac:dyDescent="0.2">
      <c r="A12" s="42">
        <v>8</v>
      </c>
      <c r="B12" s="31" t="s">
        <v>12</v>
      </c>
      <c r="C12" s="38">
        <v>1.3735081473581858</v>
      </c>
      <c r="D12" s="93">
        <v>-2.0532112587922979E-2</v>
      </c>
      <c r="E12" s="24">
        <v>14.613710691823897</v>
      </c>
      <c r="F12" s="93">
        <v>3.7137106918238967</v>
      </c>
      <c r="G12" s="38">
        <v>22.032452830188674</v>
      </c>
      <c r="H12" s="93">
        <v>4.4952830188673687E-2</v>
      </c>
      <c r="I12" s="38">
        <v>16.041006289308175</v>
      </c>
      <c r="J12" s="93">
        <v>0.26850628930817422</v>
      </c>
    </row>
    <row r="13" spans="1:10" x14ac:dyDescent="0.2">
      <c r="A13" s="42">
        <v>9</v>
      </c>
      <c r="B13" s="31" t="s">
        <v>78</v>
      </c>
      <c r="C13" s="38">
        <v>2.5575001001482192</v>
      </c>
      <c r="D13" s="93">
        <v>-3.26076866957421E-2</v>
      </c>
      <c r="E13" s="24">
        <v>8.047568120524506</v>
      </c>
      <c r="F13" s="93">
        <v>6.1457009413395269E-2</v>
      </c>
      <c r="G13" s="38">
        <v>23.748860783037291</v>
      </c>
      <c r="H13" s="93">
        <v>-5.8546624370116263E-2</v>
      </c>
      <c r="I13" s="38">
        <v>9.2859667069654979</v>
      </c>
      <c r="J13" s="93">
        <v>9.4300040298831433E-2</v>
      </c>
    </row>
    <row r="14" spans="1:10" x14ac:dyDescent="0.2">
      <c r="A14" s="42">
        <v>10</v>
      </c>
      <c r="B14" s="31" t="s">
        <v>13</v>
      </c>
      <c r="C14" s="38">
        <v>1.5718806356119637</v>
      </c>
      <c r="D14" s="93">
        <v>-6.3927076295629437E-2</v>
      </c>
      <c r="E14" s="24">
        <v>12.42354031510658</v>
      </c>
      <c r="F14" s="93">
        <v>-0.42494453337826954</v>
      </c>
      <c r="G14" s="38">
        <v>28.542477602718574</v>
      </c>
      <c r="H14" s="93">
        <v>-0.63934057909960984</v>
      </c>
      <c r="I14" s="38">
        <v>18.158171146122957</v>
      </c>
      <c r="J14" s="93">
        <v>0.31877720672901688</v>
      </c>
    </row>
    <row r="15" spans="1:10" x14ac:dyDescent="0.2">
      <c r="A15" s="42">
        <v>11</v>
      </c>
      <c r="B15" s="31" t="s">
        <v>14</v>
      </c>
      <c r="C15" s="38">
        <v>2.4771084672263308</v>
      </c>
      <c r="D15" s="93">
        <v>1.4299121173517282E-2</v>
      </c>
      <c r="E15" s="24">
        <v>17.816004962779154</v>
      </c>
      <c r="F15" s="93">
        <v>1.8284273230276042</v>
      </c>
      <c r="G15" s="38">
        <v>22.112034739454096</v>
      </c>
      <c r="H15" s="93">
        <v>-1.6536689117330639E-2</v>
      </c>
      <c r="I15" s="38">
        <v>8.9265508684863484</v>
      </c>
      <c r="J15" s="93">
        <v>-5.8542299215513793E-2</v>
      </c>
    </row>
    <row r="16" spans="1:10" x14ac:dyDescent="0.2">
      <c r="A16" s="42">
        <v>12</v>
      </c>
      <c r="B16" s="31" t="s">
        <v>15</v>
      </c>
      <c r="C16" s="38">
        <v>1.0825439783491204</v>
      </c>
      <c r="D16" s="93">
        <v>5.1004475902984847E-3</v>
      </c>
      <c r="E16" s="24">
        <v>14.962808349146112</v>
      </c>
      <c r="F16" s="93">
        <v>-1.282474669721811</v>
      </c>
      <c r="G16" s="38">
        <v>19.734345351043643</v>
      </c>
      <c r="H16" s="93">
        <v>0.2041566717983585</v>
      </c>
      <c r="I16" s="38">
        <v>18.229601518026566</v>
      </c>
      <c r="J16" s="93">
        <v>0.10318642368694597</v>
      </c>
    </row>
    <row r="17" spans="1:10" x14ac:dyDescent="0.2">
      <c r="A17" s="42">
        <v>13</v>
      </c>
      <c r="B17" s="31" t="s">
        <v>16</v>
      </c>
      <c r="C17" s="38">
        <v>2.3166527292078456</v>
      </c>
      <c r="D17" s="93">
        <v>6.9048666841946549E-2</v>
      </c>
      <c r="E17" s="24">
        <v>16.206926406926407</v>
      </c>
      <c r="F17" s="93">
        <v>1.0047987473519377</v>
      </c>
      <c r="G17" s="38">
        <v>24.831779984721159</v>
      </c>
      <c r="H17" s="93">
        <v>-0.24215618549160567</v>
      </c>
      <c r="I17" s="38">
        <v>10.718818436465494</v>
      </c>
      <c r="J17" s="93">
        <v>-0.43703262736429238</v>
      </c>
    </row>
    <row r="18" spans="1:10" x14ac:dyDescent="0.2">
      <c r="A18" s="42">
        <v>14</v>
      </c>
      <c r="B18" s="31" t="s">
        <v>17</v>
      </c>
      <c r="C18" s="38">
        <v>2.6818007692189822</v>
      </c>
      <c r="D18" s="93">
        <v>-2.4541583061350458E-3</v>
      </c>
      <c r="E18" s="24">
        <v>9.8182953048061581</v>
      </c>
      <c r="F18" s="93">
        <v>0.37385086036171344</v>
      </c>
      <c r="G18" s="38">
        <v>24.275885983771413</v>
      </c>
      <c r="H18" s="93">
        <v>-2.9669571784140203E-2</v>
      </c>
      <c r="I18" s="38">
        <v>9.0520840557597619</v>
      </c>
      <c r="J18" s="93">
        <v>-2.7770553513484231E-3</v>
      </c>
    </row>
    <row r="19" spans="1:10" x14ac:dyDescent="0.2">
      <c r="A19" s="42">
        <v>15</v>
      </c>
      <c r="B19" s="31" t="s">
        <v>18</v>
      </c>
      <c r="C19" s="38">
        <v>1.5030798400331409</v>
      </c>
      <c r="D19" s="93">
        <v>1.3261159940090916E-2</v>
      </c>
      <c r="E19" s="24">
        <v>14.947452024213286</v>
      </c>
      <c r="F19" s="93">
        <v>2.0123870891483513</v>
      </c>
      <c r="G19" s="38">
        <v>20.250246855278416</v>
      </c>
      <c r="H19" s="93">
        <v>1.1285816317379016E-2</v>
      </c>
      <c r="I19" s="38">
        <v>13.472502468552785</v>
      </c>
      <c r="J19" s="93">
        <v>-0.11234601629569951</v>
      </c>
    </row>
    <row r="20" spans="1:10" x14ac:dyDescent="0.2">
      <c r="A20" s="42">
        <v>16</v>
      </c>
      <c r="B20" s="31" t="s">
        <v>19</v>
      </c>
      <c r="C20" s="38">
        <v>2.0633592172926463</v>
      </c>
      <c r="D20" s="93">
        <v>0.53672166270749333</v>
      </c>
      <c r="E20" s="24">
        <v>11.269045323047253</v>
      </c>
      <c r="F20" s="93">
        <v>0.28517435530531898</v>
      </c>
      <c r="G20" s="38">
        <v>22.506268081002894</v>
      </c>
      <c r="H20" s="93">
        <v>-4.8570628674525551E-2</v>
      </c>
      <c r="I20" s="38">
        <v>10.907585985213757</v>
      </c>
      <c r="J20" s="93">
        <v>-3.8666075631733392</v>
      </c>
    </row>
    <row r="21" spans="1:10" x14ac:dyDescent="0.2">
      <c r="A21" s="42">
        <v>17</v>
      </c>
      <c r="B21" s="31" t="s">
        <v>20</v>
      </c>
      <c r="C21" s="38">
        <v>1.8853094989065324</v>
      </c>
      <c r="D21" s="93">
        <v>2.7620325813936253E-2</v>
      </c>
      <c r="E21" s="24">
        <v>10.334510747031416</v>
      </c>
      <c r="F21" s="93">
        <v>0.40167492613589495</v>
      </c>
      <c r="G21" s="38">
        <v>22.352096798436801</v>
      </c>
      <c r="H21" s="93">
        <v>0.23866396261590594</v>
      </c>
      <c r="I21" s="38">
        <v>11.855929655794379</v>
      </c>
      <c r="J21" s="93">
        <v>-4.7801687489203104E-2</v>
      </c>
    </row>
    <row r="22" spans="1:10" x14ac:dyDescent="0.2">
      <c r="A22" s="42">
        <v>18</v>
      </c>
      <c r="B22" s="31" t="s">
        <v>21</v>
      </c>
      <c r="C22" s="38">
        <v>1.0427158839414428</v>
      </c>
      <c r="D22" s="93">
        <v>8.5764921002455807E-2</v>
      </c>
      <c r="E22" s="24">
        <v>11.779794399149235</v>
      </c>
      <c r="F22" s="93">
        <v>2.1610893631780126</v>
      </c>
      <c r="G22" s="38">
        <v>18.204466501240692</v>
      </c>
      <c r="H22" s="93">
        <v>1.1886391631111941</v>
      </c>
      <c r="I22" s="38">
        <v>17.458702587734845</v>
      </c>
      <c r="J22" s="93">
        <v>-0.32259237629393311</v>
      </c>
    </row>
    <row r="23" spans="1:10" x14ac:dyDescent="0.2">
      <c r="A23" s="42">
        <v>19</v>
      </c>
      <c r="B23" s="31" t="s">
        <v>22</v>
      </c>
      <c r="C23" s="38">
        <v>1.7480075589516066</v>
      </c>
      <c r="D23" s="93">
        <v>3.2865006983828771E-4</v>
      </c>
      <c r="E23" s="24">
        <v>9.1389362192033161</v>
      </c>
      <c r="F23" s="93">
        <v>1.9120551000550989E-2</v>
      </c>
      <c r="G23" s="38">
        <v>19.594750172691693</v>
      </c>
      <c r="H23" s="93">
        <v>-9.8581222391835865E-3</v>
      </c>
      <c r="I23" s="38">
        <v>11.209762836748792</v>
      </c>
      <c r="J23" s="93">
        <v>-7.748683988534566E-3</v>
      </c>
    </row>
    <row r="24" spans="1:10" x14ac:dyDescent="0.2">
      <c r="A24" s="42">
        <v>20</v>
      </c>
      <c r="B24" s="31" t="s">
        <v>23</v>
      </c>
      <c r="C24" s="38">
        <v>1.8135146650898686</v>
      </c>
      <c r="D24" s="93">
        <v>2.5213829435272395E-2</v>
      </c>
      <c r="E24" s="24">
        <v>8.8192454513906071</v>
      </c>
      <c r="F24" s="93">
        <v>4.6968223667835929E-2</v>
      </c>
      <c r="G24" s="38">
        <v>20.678796291705904</v>
      </c>
      <c r="H24" s="93">
        <v>2.0380450121745497E-2</v>
      </c>
      <c r="I24" s="38">
        <v>11.402607704129688</v>
      </c>
      <c r="J24" s="93">
        <v>-0.1493724938901142</v>
      </c>
    </row>
    <row r="25" spans="1:10" x14ac:dyDescent="0.2">
      <c r="A25" s="42">
        <v>21</v>
      </c>
      <c r="B25" s="31" t="s">
        <v>24</v>
      </c>
      <c r="C25" s="38">
        <v>1.9095404359724455</v>
      </c>
      <c r="D25" s="93">
        <v>9.8196251693827286E-4</v>
      </c>
      <c r="E25" s="24">
        <v>10.078695783435643</v>
      </c>
      <c r="F25" s="93">
        <v>0.65012435486421438</v>
      </c>
      <c r="G25" s="38">
        <v>20.363691254905909</v>
      </c>
      <c r="H25" s="93">
        <v>-0.25263527570633215</v>
      </c>
      <c r="I25" s="38">
        <v>10.664184361477306</v>
      </c>
      <c r="J25" s="93">
        <v>-0.13785645484922426</v>
      </c>
    </row>
    <row r="26" spans="1:10" x14ac:dyDescent="0.2">
      <c r="A26" s="42">
        <v>22</v>
      </c>
      <c r="B26" s="31" t="s">
        <v>25</v>
      </c>
      <c r="C26" s="38">
        <v>1.5555742573067073</v>
      </c>
      <c r="D26" s="93">
        <v>4.4092249730949717E-2</v>
      </c>
      <c r="E26" s="24">
        <v>10.987469879518073</v>
      </c>
      <c r="F26" s="93">
        <v>-2.8659152739990645E-2</v>
      </c>
      <c r="G26" s="38">
        <v>20.785220883534134</v>
      </c>
      <c r="H26" s="93">
        <v>0.1900595932115543</v>
      </c>
      <c r="I26" s="38">
        <v>13.361767068273092</v>
      </c>
      <c r="J26" s="93">
        <v>-0.26403938333981181</v>
      </c>
    </row>
    <row r="27" spans="1:10" x14ac:dyDescent="0.2">
      <c r="A27" s="42">
        <v>23</v>
      </c>
      <c r="B27" s="31" t="s">
        <v>26</v>
      </c>
      <c r="C27" s="38">
        <v>1.376947654515654</v>
      </c>
      <c r="D27" s="93">
        <v>-2.9842597515173042E-2</v>
      </c>
      <c r="E27" s="24">
        <v>17.682866146956375</v>
      </c>
      <c r="F27" s="93">
        <v>8.2453661469563748</v>
      </c>
      <c r="G27" s="38">
        <v>22.016088903632447</v>
      </c>
      <c r="H27" s="93">
        <v>0.90983890363244768</v>
      </c>
      <c r="I27" s="38">
        <v>15.989052910930502</v>
      </c>
      <c r="J27" s="93">
        <v>0.9859279109305028</v>
      </c>
    </row>
    <row r="28" spans="1:10" x14ac:dyDescent="0.2">
      <c r="A28" s="42">
        <v>24</v>
      </c>
      <c r="B28" s="31" t="s">
        <v>27</v>
      </c>
      <c r="C28" s="38">
        <v>1.5793926562803025</v>
      </c>
      <c r="D28" s="93">
        <v>3.0194737277984274E-3</v>
      </c>
      <c r="E28" s="24">
        <v>10.157697505836103</v>
      </c>
      <c r="F28" s="93">
        <v>9.0212843259415365E-2</v>
      </c>
      <c r="G28" s="38">
        <v>24.014375230372284</v>
      </c>
      <c r="H28" s="93">
        <v>6.8976457366151323E-2</v>
      </c>
      <c r="I28" s="38">
        <v>15.204816316500803</v>
      </c>
      <c r="J28" s="93">
        <v>1.4632267421049505E-2</v>
      </c>
    </row>
    <row r="29" spans="1:10" x14ac:dyDescent="0.2">
      <c r="A29" s="42">
        <v>25</v>
      </c>
      <c r="B29" s="31" t="s">
        <v>28</v>
      </c>
      <c r="C29" s="38">
        <v>2.1037504790149786</v>
      </c>
      <c r="D29" s="93">
        <v>2.7628783916817223E-2</v>
      </c>
      <c r="E29" s="24">
        <v>10.073255933422374</v>
      </c>
      <c r="F29" s="93">
        <v>0.25460308368144169</v>
      </c>
      <c r="G29" s="38">
        <v>25.94575156683447</v>
      </c>
      <c r="H29" s="93">
        <v>2.8653121238615853E-2</v>
      </c>
      <c r="I29" s="38">
        <v>12.333093599095855</v>
      </c>
      <c r="J29" s="93">
        <v>-0.15032609002331476</v>
      </c>
    </row>
    <row r="30" spans="1:10" x14ac:dyDescent="0.2">
      <c r="A30" s="42">
        <v>26</v>
      </c>
      <c r="B30" s="31" t="s">
        <v>29</v>
      </c>
      <c r="C30" s="38">
        <v>3.7463311411521127</v>
      </c>
      <c r="D30" s="93">
        <v>-2.2204398063573105E-2</v>
      </c>
      <c r="E30" s="24">
        <v>9.3228011544888361</v>
      </c>
      <c r="F30" s="93">
        <v>0.62814466593921736</v>
      </c>
      <c r="G30" s="38">
        <v>18.691250189883032</v>
      </c>
      <c r="H30" s="93">
        <v>-8.8139123094066463E-2</v>
      </c>
      <c r="I30" s="38">
        <v>4.989214643779432</v>
      </c>
      <c r="J30" s="93">
        <v>6.0085369092028884E-3</v>
      </c>
    </row>
    <row r="31" spans="1:10" x14ac:dyDescent="0.2">
      <c r="A31" s="42">
        <v>27</v>
      </c>
      <c r="B31" s="31" t="s">
        <v>30</v>
      </c>
      <c r="C31" s="38">
        <v>2.211525969519474</v>
      </c>
      <c r="D31" s="93">
        <v>9.6370806305854373E-3</v>
      </c>
      <c r="E31" s="24">
        <v>8.4591260404280622</v>
      </c>
      <c r="F31" s="93">
        <v>0.35464842848776357</v>
      </c>
      <c r="G31" s="38">
        <v>19.734889021006737</v>
      </c>
      <c r="H31" s="93">
        <v>1.6481060807734593E-2</v>
      </c>
      <c r="I31" s="38">
        <v>8.9236523979389606</v>
      </c>
      <c r="J31" s="93">
        <v>-3.157148265805354E-2</v>
      </c>
    </row>
    <row r="32" spans="1:10" x14ac:dyDescent="0.2">
      <c r="A32" s="42">
        <v>28</v>
      </c>
      <c r="B32" s="31" t="s">
        <v>31</v>
      </c>
      <c r="C32" s="38">
        <v>1.7627762089254588</v>
      </c>
      <c r="D32" s="93">
        <v>2.4108273625744303E-2</v>
      </c>
      <c r="E32" s="24">
        <v>10.668398830789217</v>
      </c>
      <c r="F32" s="93">
        <v>-2.3908861518474822E-2</v>
      </c>
      <c r="G32" s="38">
        <v>25.071803615892609</v>
      </c>
      <c r="H32" s="93">
        <v>-2.9020559931566936E-2</v>
      </c>
      <c r="I32" s="38">
        <v>14.222907870520732</v>
      </c>
      <c r="J32" s="93">
        <v>-0.21390531629245579</v>
      </c>
    </row>
    <row r="33" spans="1:22" x14ac:dyDescent="0.2">
      <c r="A33" s="42">
        <v>29</v>
      </c>
      <c r="B33" s="31" t="s">
        <v>32</v>
      </c>
      <c r="C33" s="38">
        <v>2.9600767175072376</v>
      </c>
      <c r="D33" s="93">
        <v>9.6876250843447309E-4</v>
      </c>
      <c r="E33" s="24">
        <v>10.533626044120798</v>
      </c>
      <c r="F33" s="93">
        <v>4.5690387284336609E-2</v>
      </c>
      <c r="G33" s="38">
        <v>19.957298136645967</v>
      </c>
      <c r="H33" s="93">
        <v>7.1775348442212561E-2</v>
      </c>
      <c r="I33" s="38">
        <v>6.7421557078603565</v>
      </c>
      <c r="J33" s="93">
        <v>2.2048469254458247E-2</v>
      </c>
    </row>
    <row r="34" spans="1:22" x14ac:dyDescent="0.2">
      <c r="A34" s="42">
        <v>30</v>
      </c>
      <c r="B34" s="31" t="s">
        <v>33</v>
      </c>
      <c r="C34" s="38">
        <v>1.0089074221105032</v>
      </c>
      <c r="D34" s="93">
        <v>-6.5544868756430841E-3</v>
      </c>
      <c r="E34" s="24">
        <v>19.920484306378178</v>
      </c>
      <c r="F34" s="93">
        <v>-1.3235348323778027</v>
      </c>
      <c r="G34" s="38">
        <v>24.678089367017204</v>
      </c>
      <c r="H34" s="93">
        <v>-4.6243029774804043</v>
      </c>
      <c r="I34" s="38">
        <v>24.460211934405091</v>
      </c>
      <c r="J34" s="93">
        <v>-4.396008161288691</v>
      </c>
    </row>
    <row r="35" spans="1:22" x14ac:dyDescent="0.2">
      <c r="A35" s="42">
        <v>31</v>
      </c>
      <c r="B35" s="31" t="s">
        <v>34</v>
      </c>
      <c r="C35" s="38">
        <v>1.0800443854620885</v>
      </c>
      <c r="D35" s="93">
        <v>7.0696030474490801E-3</v>
      </c>
      <c r="E35" s="24">
        <v>18.453338898163604</v>
      </c>
      <c r="F35" s="93">
        <v>2.4033388981636037</v>
      </c>
      <c r="G35" s="38">
        <v>16.168030050083473</v>
      </c>
      <c r="H35" s="93">
        <v>0.14136338341680599</v>
      </c>
      <c r="I35" s="38">
        <v>14.969782971619365</v>
      </c>
      <c r="J35" s="93">
        <v>3.3116304952697462E-2</v>
      </c>
    </row>
    <row r="36" spans="1:22" x14ac:dyDescent="0.2">
      <c r="A36" s="42">
        <v>32</v>
      </c>
      <c r="B36" s="31" t="s">
        <v>35</v>
      </c>
      <c r="C36" s="38">
        <v>1.6528191489361703</v>
      </c>
      <c r="D36" s="93">
        <v>3.9993061979648692E-2</v>
      </c>
      <c r="E36" s="24">
        <v>19.095182138660402</v>
      </c>
      <c r="F36" s="93">
        <v>2.6951821386604031</v>
      </c>
      <c r="G36" s="38">
        <v>60.855855855855864</v>
      </c>
      <c r="H36" s="93">
        <v>1.5038558558558677</v>
      </c>
      <c r="I36" s="38">
        <v>36.81942812377595</v>
      </c>
      <c r="J36" s="93">
        <v>1.9428123775952599E-2</v>
      </c>
    </row>
    <row r="37" spans="1:22" s="33" customFormat="1" ht="15.75" thickBot="1" x14ac:dyDescent="0.3">
      <c r="A37" s="308">
        <v>33</v>
      </c>
      <c r="B37" s="309" t="s">
        <v>36</v>
      </c>
      <c r="C37" s="135">
        <v>0.76332660050935275</v>
      </c>
      <c r="D37" s="141">
        <v>5.0482563812105141E-2</v>
      </c>
      <c r="E37" s="142">
        <v>17.598130841121492</v>
      </c>
      <c r="F37" s="141">
        <v>0.26479750778815614</v>
      </c>
      <c r="G37" s="135">
        <v>27.077881619937695</v>
      </c>
      <c r="H37" s="141">
        <v>1.1778816199376969</v>
      </c>
      <c r="I37" s="135">
        <v>35.473520249221181</v>
      </c>
      <c r="J37" s="141">
        <v>-0.85981308411215451</v>
      </c>
    </row>
    <row r="38" spans="1:22" s="33" customFormat="1" ht="15.75" thickBot="1" x14ac:dyDescent="0.3">
      <c r="A38" s="524" t="s">
        <v>37</v>
      </c>
      <c r="B38" s="525"/>
      <c r="C38" s="143">
        <v>1.7128715613254064</v>
      </c>
      <c r="D38" s="144">
        <v>1.4982177465485691E-2</v>
      </c>
      <c r="E38" s="145">
        <v>12.269130610983821</v>
      </c>
      <c r="F38" s="144">
        <v>0.69960914867123236</v>
      </c>
      <c r="G38" s="143">
        <v>21.963413998017813</v>
      </c>
      <c r="H38" s="144">
        <v>-0.37751843163919574</v>
      </c>
      <c r="I38" s="143">
        <v>12.822569125394725</v>
      </c>
      <c r="J38" s="146">
        <v>-0.33549207813782544</v>
      </c>
      <c r="O38" s="28"/>
      <c r="P38" s="28"/>
      <c r="Q38" s="28"/>
      <c r="R38" s="28"/>
      <c r="S38" s="28"/>
      <c r="T38" s="28"/>
      <c r="U38" s="28"/>
      <c r="V38" s="28"/>
    </row>
  </sheetData>
  <mergeCells count="9">
    <mergeCell ref="I2:J2"/>
    <mergeCell ref="A38:B38"/>
    <mergeCell ref="B1:E1"/>
    <mergeCell ref="I1:J1"/>
    <mergeCell ref="C2:D2"/>
    <mergeCell ref="E2:F2"/>
    <mergeCell ref="G2:H2"/>
    <mergeCell ref="A2:A3"/>
    <mergeCell ref="B2:B3"/>
  </mergeCells>
  <conditionalFormatting sqref="D5:D38">
    <cfRule type="cellIs" dxfId="22" priority="4" stopIfTrue="1" operator="lessThanOrEqual">
      <formula>0</formula>
    </cfRule>
  </conditionalFormatting>
  <conditionalFormatting sqref="F5:F38">
    <cfRule type="cellIs" dxfId="21" priority="3" stopIfTrue="1" operator="lessThanOrEqual">
      <formula>0</formula>
    </cfRule>
  </conditionalFormatting>
  <conditionalFormatting sqref="H5:H38">
    <cfRule type="cellIs" dxfId="20" priority="2" stopIfTrue="1" operator="lessThanOrEqual">
      <formula>0</formula>
    </cfRule>
  </conditionalFormatting>
  <conditionalFormatting sqref="J5:J38">
    <cfRule type="cellIs" dxfId="19" priority="1" stopIfTrue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4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Layout" zoomScaleNormal="100" workbookViewId="0">
      <selection activeCell="F2" sqref="F2:H2"/>
    </sheetView>
  </sheetViews>
  <sheetFormatPr defaultColWidth="9.28515625" defaultRowHeight="12.75" x14ac:dyDescent="0.2"/>
  <cols>
    <col min="1" max="1" width="4.28515625" style="30" customWidth="1"/>
    <col min="2" max="2" width="19.5703125" style="28" customWidth="1"/>
    <col min="3" max="3" width="8" style="28" customWidth="1"/>
    <col min="4" max="4" width="6.140625" style="28" customWidth="1"/>
    <col min="5" max="5" width="7.5703125" style="28" customWidth="1"/>
    <col min="6" max="6" width="4.7109375" style="28" customWidth="1"/>
    <col min="7" max="7" width="4.28515625" style="28" customWidth="1"/>
    <col min="8" max="8" width="6.28515625" style="28" customWidth="1"/>
    <col min="9" max="9" width="5.7109375" style="28" customWidth="1"/>
    <col min="10" max="10" width="3.85546875" style="28" customWidth="1"/>
    <col min="11" max="11" width="5.42578125" style="28" customWidth="1"/>
    <col min="12" max="12" width="7" style="28" customWidth="1"/>
    <col min="13" max="13" width="5.85546875" style="28" customWidth="1"/>
    <col min="14" max="14" width="3.5703125" style="28" customWidth="1"/>
    <col min="15" max="16" width="5.140625" style="28" customWidth="1"/>
    <col min="17" max="17" width="6.42578125" style="28" customWidth="1"/>
    <col min="18" max="18" width="5.140625" style="28" customWidth="1"/>
    <col min="19" max="19" width="6.42578125" style="28" customWidth="1"/>
    <col min="20" max="20" width="5.7109375" style="28" customWidth="1"/>
    <col min="21" max="21" width="3.7109375" style="28" customWidth="1"/>
    <col min="22" max="22" width="5.28515625" style="28" customWidth="1"/>
    <col min="23" max="23" width="6.140625" style="28" customWidth="1"/>
    <col min="24" max="24" width="4.42578125" style="28" customWidth="1"/>
    <col min="25" max="25" width="6" style="28" customWidth="1"/>
    <col min="26" max="16384" width="9.28515625" style="28"/>
  </cols>
  <sheetData>
    <row r="1" spans="1:25" ht="13.5" thickBot="1" x14ac:dyDescent="0.25">
      <c r="A1" s="557" t="s">
        <v>95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9" t="s">
        <v>96</v>
      </c>
      <c r="R1" s="559"/>
      <c r="S1" s="559"/>
      <c r="T1" s="559"/>
      <c r="U1" s="559"/>
      <c r="V1" s="559"/>
      <c r="W1" s="559"/>
      <c r="X1" s="559"/>
      <c r="Y1" s="559"/>
    </row>
    <row r="2" spans="1:25" ht="42.75" customHeight="1" x14ac:dyDescent="0.2">
      <c r="A2" s="560" t="s">
        <v>67</v>
      </c>
      <c r="B2" s="539" t="s">
        <v>41</v>
      </c>
      <c r="C2" s="539" t="s">
        <v>98</v>
      </c>
      <c r="D2" s="539" t="s">
        <v>97</v>
      </c>
      <c r="E2" s="539" t="s">
        <v>140</v>
      </c>
      <c r="F2" s="554" t="s">
        <v>99</v>
      </c>
      <c r="G2" s="555"/>
      <c r="H2" s="556"/>
      <c r="I2" s="538" t="s">
        <v>206</v>
      </c>
      <c r="J2" s="538"/>
      <c r="K2" s="538"/>
      <c r="L2" s="538"/>
      <c r="M2" s="554" t="s">
        <v>100</v>
      </c>
      <c r="N2" s="555"/>
      <c r="O2" s="555"/>
      <c r="P2" s="556"/>
      <c r="Q2" s="538" t="s">
        <v>101</v>
      </c>
      <c r="R2" s="538"/>
      <c r="S2" s="538"/>
      <c r="T2" s="538" t="s">
        <v>207</v>
      </c>
      <c r="U2" s="538"/>
      <c r="V2" s="538"/>
      <c r="W2" s="538" t="s">
        <v>208</v>
      </c>
      <c r="X2" s="538"/>
      <c r="Y2" s="538"/>
    </row>
    <row r="3" spans="1:25" s="29" customFormat="1" x14ac:dyDescent="0.25">
      <c r="A3" s="561"/>
      <c r="B3" s="551"/>
      <c r="C3" s="551"/>
      <c r="D3" s="551"/>
      <c r="E3" s="551"/>
      <c r="F3" s="539">
        <v>2017</v>
      </c>
      <c r="G3" s="539" t="s">
        <v>97</v>
      </c>
      <c r="H3" s="539">
        <v>2018</v>
      </c>
      <c r="I3" s="291">
        <v>2017</v>
      </c>
      <c r="J3" s="539" t="s">
        <v>97</v>
      </c>
      <c r="K3" s="554">
        <v>2018</v>
      </c>
      <c r="L3" s="556"/>
      <c r="M3" s="291">
        <v>2017</v>
      </c>
      <c r="N3" s="539" t="s">
        <v>97</v>
      </c>
      <c r="O3" s="554">
        <v>2018</v>
      </c>
      <c r="P3" s="556"/>
      <c r="Q3" s="291">
        <v>2017</v>
      </c>
      <c r="R3" s="539" t="s">
        <v>97</v>
      </c>
      <c r="S3" s="291">
        <v>2018</v>
      </c>
      <c r="T3" s="291">
        <v>2017</v>
      </c>
      <c r="U3" s="539" t="s">
        <v>97</v>
      </c>
      <c r="V3" s="291">
        <v>2018</v>
      </c>
      <c r="W3" s="291">
        <v>2017</v>
      </c>
      <c r="X3" s="539" t="s">
        <v>97</v>
      </c>
      <c r="Y3" s="291">
        <v>2018</v>
      </c>
    </row>
    <row r="4" spans="1:25" s="30" customFormat="1" ht="26.25" thickBot="1" x14ac:dyDescent="0.25">
      <c r="A4" s="561"/>
      <c r="B4" s="551"/>
      <c r="C4" s="551"/>
      <c r="D4" s="551"/>
      <c r="E4" s="551"/>
      <c r="F4" s="551"/>
      <c r="G4" s="551"/>
      <c r="H4" s="551"/>
      <c r="I4" s="292" t="s">
        <v>60</v>
      </c>
      <c r="J4" s="551"/>
      <c r="K4" s="293" t="s">
        <v>60</v>
      </c>
      <c r="L4" s="293" t="s">
        <v>102</v>
      </c>
      <c r="M4" s="292" t="s">
        <v>60</v>
      </c>
      <c r="N4" s="551"/>
      <c r="O4" s="293" t="s">
        <v>60</v>
      </c>
      <c r="P4" s="293" t="s">
        <v>102</v>
      </c>
      <c r="Q4" s="292" t="s">
        <v>60</v>
      </c>
      <c r="R4" s="551"/>
      <c r="S4" s="293" t="s">
        <v>60</v>
      </c>
      <c r="T4" s="292" t="s">
        <v>60</v>
      </c>
      <c r="U4" s="551"/>
      <c r="V4" s="293" t="s">
        <v>60</v>
      </c>
      <c r="W4" s="292" t="s">
        <v>60</v>
      </c>
      <c r="X4" s="551"/>
      <c r="Y4" s="293" t="s">
        <v>60</v>
      </c>
    </row>
    <row r="5" spans="1:25" s="102" customFormat="1" ht="13.5" thickBot="1" x14ac:dyDescent="0.25">
      <c r="A5" s="297">
        <v>1</v>
      </c>
      <c r="B5" s="298">
        <v>2</v>
      </c>
      <c r="C5" s="298">
        <v>3</v>
      </c>
      <c r="D5" s="298">
        <v>4</v>
      </c>
      <c r="E5" s="298">
        <v>5</v>
      </c>
      <c r="F5" s="298">
        <v>6</v>
      </c>
      <c r="G5" s="298">
        <v>7</v>
      </c>
      <c r="H5" s="298">
        <v>8</v>
      </c>
      <c r="I5" s="298">
        <v>9</v>
      </c>
      <c r="J5" s="298">
        <v>10</v>
      </c>
      <c r="K5" s="299">
        <v>11</v>
      </c>
      <c r="L5" s="299">
        <v>12</v>
      </c>
      <c r="M5" s="298">
        <v>13</v>
      </c>
      <c r="N5" s="298">
        <v>14</v>
      </c>
      <c r="O5" s="299">
        <v>15</v>
      </c>
      <c r="P5" s="299">
        <v>16</v>
      </c>
      <c r="Q5" s="298">
        <v>17</v>
      </c>
      <c r="R5" s="298">
        <v>18</v>
      </c>
      <c r="S5" s="299">
        <v>19</v>
      </c>
      <c r="T5" s="298">
        <v>20</v>
      </c>
      <c r="U5" s="298">
        <v>21</v>
      </c>
      <c r="V5" s="299">
        <v>22</v>
      </c>
      <c r="W5" s="298">
        <v>23</v>
      </c>
      <c r="X5" s="298">
        <v>24</v>
      </c>
      <c r="Y5" s="300">
        <v>25</v>
      </c>
    </row>
    <row r="6" spans="1:25" ht="15" x14ac:dyDescent="0.2">
      <c r="A6" s="294">
        <v>1</v>
      </c>
      <c r="B6" s="32" t="s">
        <v>70</v>
      </c>
      <c r="C6" s="70">
        <v>49.9</v>
      </c>
      <c r="D6" s="70">
        <v>0.89999999999999858</v>
      </c>
      <c r="E6" s="295">
        <v>50.8</v>
      </c>
      <c r="F6" s="72">
        <v>29</v>
      </c>
      <c r="G6" s="72">
        <v>-2</v>
      </c>
      <c r="H6" s="282">
        <v>27</v>
      </c>
      <c r="I6" s="282">
        <v>11</v>
      </c>
      <c r="J6" s="72">
        <v>0</v>
      </c>
      <c r="K6" s="282">
        <v>11</v>
      </c>
      <c r="L6" s="73">
        <v>40.74074074074074</v>
      </c>
      <c r="M6" s="74">
        <v>1</v>
      </c>
      <c r="N6" s="72">
        <v>0</v>
      </c>
      <c r="O6" s="296">
        <v>1</v>
      </c>
      <c r="P6" s="73">
        <v>3.7037037037037037</v>
      </c>
      <c r="Q6" s="76">
        <v>41.379310344827587</v>
      </c>
      <c r="R6" s="76">
        <v>3.0651340996168557</v>
      </c>
      <c r="S6" s="73">
        <v>44.444444444444443</v>
      </c>
      <c r="T6" s="282">
        <v>18</v>
      </c>
      <c r="U6" s="72">
        <v>-1</v>
      </c>
      <c r="V6" s="282">
        <v>17</v>
      </c>
      <c r="W6" s="282">
        <v>7</v>
      </c>
      <c r="X6" s="72">
        <v>0</v>
      </c>
      <c r="Y6" s="282">
        <v>7</v>
      </c>
    </row>
    <row r="7" spans="1:25" ht="15" x14ac:dyDescent="0.2">
      <c r="A7" s="37">
        <v>2</v>
      </c>
      <c r="B7" s="31" t="s">
        <v>5</v>
      </c>
      <c r="C7" s="69">
        <v>24.3</v>
      </c>
      <c r="D7" s="70">
        <v>-4.5500000000000007</v>
      </c>
      <c r="E7" s="67">
        <v>19.75</v>
      </c>
      <c r="F7" s="71">
        <v>25</v>
      </c>
      <c r="G7" s="72">
        <v>1</v>
      </c>
      <c r="H7" s="41">
        <v>26</v>
      </c>
      <c r="I7" s="41">
        <v>3</v>
      </c>
      <c r="J7" s="71">
        <v>1</v>
      </c>
      <c r="K7" s="41">
        <v>4</v>
      </c>
      <c r="L7" s="73">
        <v>15.384615384615385</v>
      </c>
      <c r="M7" s="77">
        <v>11</v>
      </c>
      <c r="N7" s="72">
        <v>0</v>
      </c>
      <c r="O7" s="68">
        <v>11</v>
      </c>
      <c r="P7" s="73">
        <v>42.307692307692307</v>
      </c>
      <c r="Q7" s="75">
        <v>56</v>
      </c>
      <c r="R7" s="76">
        <v>1.6923076923076934</v>
      </c>
      <c r="S7" s="73">
        <v>57.692307692307693</v>
      </c>
      <c r="T7" s="41">
        <v>5</v>
      </c>
      <c r="U7" s="72">
        <v>2</v>
      </c>
      <c r="V7" s="41">
        <v>7</v>
      </c>
      <c r="W7" s="41">
        <v>20</v>
      </c>
      <c r="X7" s="72">
        <v>-1</v>
      </c>
      <c r="Y7" s="41">
        <v>19</v>
      </c>
    </row>
    <row r="8" spans="1:25" ht="15" x14ac:dyDescent="0.2">
      <c r="A8" s="37">
        <v>3</v>
      </c>
      <c r="B8" s="31" t="s">
        <v>6</v>
      </c>
      <c r="C8" s="69">
        <v>39.5</v>
      </c>
      <c r="D8" s="70">
        <v>0</v>
      </c>
      <c r="E8" s="67">
        <v>39.5</v>
      </c>
      <c r="F8" s="71">
        <v>26</v>
      </c>
      <c r="G8" s="72">
        <v>0</v>
      </c>
      <c r="H8" s="41">
        <v>26</v>
      </c>
      <c r="I8" s="41">
        <v>9</v>
      </c>
      <c r="J8" s="71">
        <v>0</v>
      </c>
      <c r="K8" s="41">
        <v>9</v>
      </c>
      <c r="L8" s="73">
        <v>34.615384615384613</v>
      </c>
      <c r="M8" s="77">
        <v>2</v>
      </c>
      <c r="N8" s="72">
        <v>0</v>
      </c>
      <c r="O8" s="68">
        <v>2</v>
      </c>
      <c r="P8" s="73">
        <v>7.6923076923076925</v>
      </c>
      <c r="Q8" s="75">
        <v>42.307692307692307</v>
      </c>
      <c r="R8" s="76">
        <v>0</v>
      </c>
      <c r="S8" s="73">
        <v>42.307692307692307</v>
      </c>
      <c r="T8" s="41">
        <v>14</v>
      </c>
      <c r="U8" s="72">
        <v>0</v>
      </c>
      <c r="V8" s="41">
        <v>14</v>
      </c>
      <c r="W8" s="41">
        <v>11</v>
      </c>
      <c r="X8" s="72">
        <v>0</v>
      </c>
      <c r="Y8" s="41">
        <v>11</v>
      </c>
    </row>
    <row r="9" spans="1:25" ht="15" x14ac:dyDescent="0.2">
      <c r="A9" s="37">
        <v>4</v>
      </c>
      <c r="B9" s="31" t="s">
        <v>7</v>
      </c>
      <c r="C9" s="69">
        <v>30.25</v>
      </c>
      <c r="D9" s="70">
        <v>-0.75</v>
      </c>
      <c r="E9" s="67">
        <v>29.5</v>
      </c>
      <c r="F9" s="71">
        <v>23</v>
      </c>
      <c r="G9" s="72">
        <v>0</v>
      </c>
      <c r="H9" s="41">
        <v>23</v>
      </c>
      <c r="I9" s="41">
        <v>5</v>
      </c>
      <c r="J9" s="71">
        <v>0</v>
      </c>
      <c r="K9" s="41">
        <v>5</v>
      </c>
      <c r="L9" s="73">
        <v>21.739130434782609</v>
      </c>
      <c r="M9" s="77">
        <v>13</v>
      </c>
      <c r="N9" s="72">
        <v>3</v>
      </c>
      <c r="O9" s="68">
        <v>16</v>
      </c>
      <c r="P9" s="73">
        <v>69.565217391304344</v>
      </c>
      <c r="Q9" s="75">
        <v>75.905797101449281</v>
      </c>
      <c r="R9" s="76">
        <v>15.398550724637673</v>
      </c>
      <c r="S9" s="73">
        <v>91.304347826086953</v>
      </c>
      <c r="T9" s="41">
        <v>5</v>
      </c>
      <c r="U9" s="72">
        <v>0</v>
      </c>
      <c r="V9" s="41">
        <v>5</v>
      </c>
      <c r="W9" s="41">
        <v>18</v>
      </c>
      <c r="X9" s="72">
        <v>0</v>
      </c>
      <c r="Y9" s="41">
        <v>18</v>
      </c>
    </row>
    <row r="10" spans="1:25" ht="15" x14ac:dyDescent="0.2">
      <c r="A10" s="37">
        <v>5</v>
      </c>
      <c r="B10" s="31" t="s">
        <v>8</v>
      </c>
      <c r="C10" s="69">
        <v>95</v>
      </c>
      <c r="D10" s="70">
        <v>0</v>
      </c>
      <c r="E10" s="67">
        <v>95</v>
      </c>
      <c r="F10" s="71">
        <v>63</v>
      </c>
      <c r="G10" s="72">
        <v>-11</v>
      </c>
      <c r="H10" s="41">
        <v>52</v>
      </c>
      <c r="I10" s="41">
        <v>14</v>
      </c>
      <c r="J10" s="71">
        <v>-6</v>
      </c>
      <c r="K10" s="41">
        <v>8</v>
      </c>
      <c r="L10" s="73">
        <v>15.384615384615385</v>
      </c>
      <c r="M10" s="77">
        <v>14</v>
      </c>
      <c r="N10" s="72">
        <v>-1</v>
      </c>
      <c r="O10" s="68">
        <v>13</v>
      </c>
      <c r="P10" s="73">
        <v>25</v>
      </c>
      <c r="Q10" s="75">
        <v>44.444444444444443</v>
      </c>
      <c r="R10" s="76">
        <v>-4.0598290598290561</v>
      </c>
      <c r="S10" s="73">
        <v>40.384615384615387</v>
      </c>
      <c r="T10" s="41">
        <v>24</v>
      </c>
      <c r="U10" s="72">
        <v>-9</v>
      </c>
      <c r="V10" s="41">
        <v>15</v>
      </c>
      <c r="W10" s="41">
        <v>39</v>
      </c>
      <c r="X10" s="72">
        <v>-2</v>
      </c>
      <c r="Y10" s="41">
        <v>37</v>
      </c>
    </row>
    <row r="11" spans="1:25" ht="15" x14ac:dyDescent="0.2">
      <c r="A11" s="37">
        <v>6</v>
      </c>
      <c r="B11" s="31" t="s">
        <v>9</v>
      </c>
      <c r="C11" s="69">
        <v>43</v>
      </c>
      <c r="D11" s="70">
        <v>0</v>
      </c>
      <c r="E11" s="67">
        <v>43</v>
      </c>
      <c r="F11" s="71">
        <v>34</v>
      </c>
      <c r="G11" s="72">
        <v>-9</v>
      </c>
      <c r="H11" s="41">
        <v>25</v>
      </c>
      <c r="I11" s="41">
        <v>12</v>
      </c>
      <c r="J11" s="71">
        <v>-6</v>
      </c>
      <c r="K11" s="41">
        <v>6</v>
      </c>
      <c r="L11" s="73">
        <v>24</v>
      </c>
      <c r="M11" s="77">
        <v>6</v>
      </c>
      <c r="N11" s="72">
        <v>-3</v>
      </c>
      <c r="O11" s="68">
        <v>3</v>
      </c>
      <c r="P11" s="73">
        <v>12</v>
      </c>
      <c r="Q11" s="75">
        <v>52.941176470588239</v>
      </c>
      <c r="R11" s="76">
        <v>-16.941176470588239</v>
      </c>
      <c r="S11" s="73">
        <v>36</v>
      </c>
      <c r="T11" s="41">
        <v>16</v>
      </c>
      <c r="U11" s="72">
        <v>-7</v>
      </c>
      <c r="V11" s="41">
        <v>9</v>
      </c>
      <c r="W11" s="41">
        <v>14</v>
      </c>
      <c r="X11" s="72">
        <v>-2</v>
      </c>
      <c r="Y11" s="41">
        <v>12</v>
      </c>
    </row>
    <row r="12" spans="1:25" ht="15" x14ac:dyDescent="0.2">
      <c r="A12" s="37">
        <v>7</v>
      </c>
      <c r="B12" s="31" t="s">
        <v>10</v>
      </c>
      <c r="C12" s="69">
        <v>66.25</v>
      </c>
      <c r="D12" s="70">
        <v>-23.25</v>
      </c>
      <c r="E12" s="67">
        <v>43</v>
      </c>
      <c r="F12" s="71">
        <v>40</v>
      </c>
      <c r="G12" s="72">
        <v>1</v>
      </c>
      <c r="H12" s="41">
        <v>41</v>
      </c>
      <c r="I12" s="41">
        <v>14</v>
      </c>
      <c r="J12" s="71">
        <v>-1</v>
      </c>
      <c r="K12" s="41">
        <v>13</v>
      </c>
      <c r="L12" s="73">
        <v>31.707317073170731</v>
      </c>
      <c r="M12" s="77">
        <v>9</v>
      </c>
      <c r="N12" s="72">
        <v>-2</v>
      </c>
      <c r="O12" s="68">
        <v>7</v>
      </c>
      <c r="P12" s="73">
        <v>17.073170731707318</v>
      </c>
      <c r="Q12" s="75">
        <v>57.5</v>
      </c>
      <c r="R12" s="76">
        <v>-8.7195121951219505</v>
      </c>
      <c r="S12" s="73">
        <v>48.780487804878049</v>
      </c>
      <c r="T12" s="41">
        <v>22</v>
      </c>
      <c r="U12" s="72">
        <v>1</v>
      </c>
      <c r="V12" s="41">
        <v>23</v>
      </c>
      <c r="W12" s="41">
        <v>18</v>
      </c>
      <c r="X12" s="72">
        <v>0</v>
      </c>
      <c r="Y12" s="41">
        <v>18</v>
      </c>
    </row>
    <row r="13" spans="1:25" ht="15" x14ac:dyDescent="0.2">
      <c r="A13" s="37">
        <v>8</v>
      </c>
      <c r="B13" s="31" t="s">
        <v>11</v>
      </c>
      <c r="C13" s="69">
        <v>44.25</v>
      </c>
      <c r="D13" s="70">
        <v>-13.25</v>
      </c>
      <c r="E13" s="67">
        <v>31</v>
      </c>
      <c r="F13" s="71">
        <v>32</v>
      </c>
      <c r="G13" s="72">
        <v>0</v>
      </c>
      <c r="H13" s="41">
        <v>32</v>
      </c>
      <c r="I13" s="41">
        <v>5</v>
      </c>
      <c r="J13" s="71">
        <v>0</v>
      </c>
      <c r="K13" s="41">
        <v>5</v>
      </c>
      <c r="L13" s="73">
        <v>15.625</v>
      </c>
      <c r="M13" s="77">
        <v>17</v>
      </c>
      <c r="N13" s="72">
        <v>1</v>
      </c>
      <c r="O13" s="68">
        <v>18</v>
      </c>
      <c r="P13" s="73">
        <v>56.25</v>
      </c>
      <c r="Q13" s="75">
        <v>68.75</v>
      </c>
      <c r="R13" s="76">
        <v>3.125</v>
      </c>
      <c r="S13" s="73">
        <v>71.875</v>
      </c>
      <c r="T13" s="41">
        <v>8</v>
      </c>
      <c r="U13" s="72">
        <v>1</v>
      </c>
      <c r="V13" s="41">
        <v>9</v>
      </c>
      <c r="W13" s="41">
        <v>20</v>
      </c>
      <c r="X13" s="72">
        <v>0</v>
      </c>
      <c r="Y13" s="41">
        <v>20</v>
      </c>
    </row>
    <row r="14" spans="1:25" ht="15" x14ac:dyDescent="0.2">
      <c r="A14" s="37">
        <v>9</v>
      </c>
      <c r="B14" s="31" t="s">
        <v>12</v>
      </c>
      <c r="C14" s="69">
        <v>52.25</v>
      </c>
      <c r="D14" s="70">
        <v>-7.0500000000000114</v>
      </c>
      <c r="E14" s="67">
        <v>45.199999999999989</v>
      </c>
      <c r="F14" s="71">
        <v>47</v>
      </c>
      <c r="G14" s="72">
        <v>0</v>
      </c>
      <c r="H14" s="41">
        <v>47</v>
      </c>
      <c r="I14" s="41">
        <v>11</v>
      </c>
      <c r="J14" s="71">
        <v>0</v>
      </c>
      <c r="K14" s="41">
        <v>11</v>
      </c>
      <c r="L14" s="73">
        <v>23.404255319148938</v>
      </c>
      <c r="M14" s="77">
        <v>14</v>
      </c>
      <c r="N14" s="72">
        <v>0</v>
      </c>
      <c r="O14" s="68">
        <v>14</v>
      </c>
      <c r="P14" s="73">
        <v>29.787234042553191</v>
      </c>
      <c r="Q14" s="75">
        <v>53.191489361702125</v>
      </c>
      <c r="R14" s="76">
        <v>0</v>
      </c>
      <c r="S14" s="73">
        <v>53.191489361702125</v>
      </c>
      <c r="T14" s="41">
        <v>18</v>
      </c>
      <c r="U14" s="72">
        <v>0</v>
      </c>
      <c r="V14" s="41">
        <v>18</v>
      </c>
      <c r="W14" s="41">
        <v>25</v>
      </c>
      <c r="X14" s="72">
        <v>1</v>
      </c>
      <c r="Y14" s="41">
        <v>26</v>
      </c>
    </row>
    <row r="15" spans="1:25" ht="15" x14ac:dyDescent="0.2">
      <c r="A15" s="37">
        <v>10</v>
      </c>
      <c r="B15" s="31" t="s">
        <v>13</v>
      </c>
      <c r="C15" s="69">
        <v>19</v>
      </c>
      <c r="D15" s="70">
        <v>0</v>
      </c>
      <c r="E15" s="67">
        <v>19</v>
      </c>
      <c r="F15" s="71">
        <v>19</v>
      </c>
      <c r="G15" s="72">
        <v>-1</v>
      </c>
      <c r="H15" s="41">
        <v>18</v>
      </c>
      <c r="I15" s="41">
        <v>1</v>
      </c>
      <c r="J15" s="71">
        <v>1</v>
      </c>
      <c r="K15" s="41">
        <v>2</v>
      </c>
      <c r="L15" s="73">
        <v>11.111111111111111</v>
      </c>
      <c r="M15" s="77">
        <v>12</v>
      </c>
      <c r="N15" s="72">
        <v>-1</v>
      </c>
      <c r="O15" s="68">
        <v>11</v>
      </c>
      <c r="P15" s="73">
        <v>61.111111111111114</v>
      </c>
      <c r="Q15" s="75">
        <v>68.421052631578945</v>
      </c>
      <c r="R15" s="76">
        <v>3.8011695906432834</v>
      </c>
      <c r="S15" s="73">
        <v>72.222222222222229</v>
      </c>
      <c r="T15" s="41">
        <v>3</v>
      </c>
      <c r="U15" s="72">
        <v>1</v>
      </c>
      <c r="V15" s="41">
        <v>4</v>
      </c>
      <c r="W15" s="41">
        <v>14</v>
      </c>
      <c r="X15" s="72">
        <v>-2</v>
      </c>
      <c r="Y15" s="41">
        <v>12</v>
      </c>
    </row>
    <row r="16" spans="1:25" ht="15" x14ac:dyDescent="0.2">
      <c r="A16" s="37">
        <v>11</v>
      </c>
      <c r="B16" s="31" t="s">
        <v>14</v>
      </c>
      <c r="C16" s="69">
        <v>69.25</v>
      </c>
      <c r="D16" s="70">
        <v>0</v>
      </c>
      <c r="E16" s="67">
        <v>69.25</v>
      </c>
      <c r="F16" s="71">
        <v>40</v>
      </c>
      <c r="G16" s="72">
        <v>0</v>
      </c>
      <c r="H16" s="41">
        <v>40</v>
      </c>
      <c r="I16" s="41">
        <v>14</v>
      </c>
      <c r="J16" s="71">
        <v>0</v>
      </c>
      <c r="K16" s="41">
        <v>14</v>
      </c>
      <c r="L16" s="73">
        <v>35</v>
      </c>
      <c r="M16" s="77">
        <v>4</v>
      </c>
      <c r="N16" s="72">
        <v>0</v>
      </c>
      <c r="O16" s="68">
        <v>4</v>
      </c>
      <c r="P16" s="73">
        <v>10</v>
      </c>
      <c r="Q16" s="75">
        <v>45</v>
      </c>
      <c r="R16" s="76">
        <v>0</v>
      </c>
      <c r="S16" s="73">
        <v>45</v>
      </c>
      <c r="T16" s="41">
        <v>24</v>
      </c>
      <c r="U16" s="72">
        <v>0</v>
      </c>
      <c r="V16" s="41">
        <v>24</v>
      </c>
      <c r="W16" s="41">
        <v>13</v>
      </c>
      <c r="X16" s="72">
        <v>-1</v>
      </c>
      <c r="Y16" s="41">
        <v>12</v>
      </c>
    </row>
    <row r="17" spans="1:25" ht="15" x14ac:dyDescent="0.2">
      <c r="A17" s="37">
        <v>12</v>
      </c>
      <c r="B17" s="31" t="s">
        <v>15</v>
      </c>
      <c r="C17" s="69">
        <v>29.45</v>
      </c>
      <c r="D17" s="70">
        <v>-8.6999999999999993</v>
      </c>
      <c r="E17" s="67">
        <v>20.75</v>
      </c>
      <c r="F17" s="71">
        <v>23</v>
      </c>
      <c r="G17" s="72">
        <v>-1</v>
      </c>
      <c r="H17" s="41">
        <v>22</v>
      </c>
      <c r="I17" s="41">
        <v>5</v>
      </c>
      <c r="J17" s="71">
        <v>-1</v>
      </c>
      <c r="K17" s="41">
        <v>4</v>
      </c>
      <c r="L17" s="73">
        <v>18.181818181818183</v>
      </c>
      <c r="M17" s="77">
        <v>8</v>
      </c>
      <c r="N17" s="72">
        <v>0</v>
      </c>
      <c r="O17" s="68">
        <v>8</v>
      </c>
      <c r="P17" s="73">
        <v>36.363636363636367</v>
      </c>
      <c r="Q17" s="75">
        <v>56.521739130434781</v>
      </c>
      <c r="R17" s="76">
        <v>-1.9762845849802346</v>
      </c>
      <c r="S17" s="73">
        <v>54.545454545454547</v>
      </c>
      <c r="T17" s="41">
        <v>9</v>
      </c>
      <c r="U17" s="72">
        <v>-1</v>
      </c>
      <c r="V17" s="41">
        <v>8</v>
      </c>
      <c r="W17" s="41">
        <v>14</v>
      </c>
      <c r="X17" s="72">
        <v>0</v>
      </c>
      <c r="Y17" s="41">
        <v>14</v>
      </c>
    </row>
    <row r="18" spans="1:25" ht="15" x14ac:dyDescent="0.2">
      <c r="A18" s="37">
        <v>13</v>
      </c>
      <c r="B18" s="31" t="s">
        <v>16</v>
      </c>
      <c r="C18" s="69">
        <v>80.75</v>
      </c>
      <c r="D18" s="70">
        <v>0</v>
      </c>
      <c r="E18" s="67">
        <v>80.75</v>
      </c>
      <c r="F18" s="71">
        <v>46</v>
      </c>
      <c r="G18" s="72">
        <v>1</v>
      </c>
      <c r="H18" s="41">
        <v>47</v>
      </c>
      <c r="I18" s="41">
        <v>17</v>
      </c>
      <c r="J18" s="71">
        <v>1</v>
      </c>
      <c r="K18" s="41">
        <v>18</v>
      </c>
      <c r="L18" s="73">
        <v>38.297872340425535</v>
      </c>
      <c r="M18" s="77">
        <v>6</v>
      </c>
      <c r="N18" s="72">
        <v>-1</v>
      </c>
      <c r="O18" s="68">
        <v>5</v>
      </c>
      <c r="P18" s="73">
        <v>10.638297872340425</v>
      </c>
      <c r="Q18" s="75">
        <v>50</v>
      </c>
      <c r="R18" s="76">
        <v>-1.0638297872340416</v>
      </c>
      <c r="S18" s="73">
        <v>48.936170212765958</v>
      </c>
      <c r="T18" s="41">
        <v>26</v>
      </c>
      <c r="U18" s="72">
        <v>2</v>
      </c>
      <c r="V18" s="41">
        <v>28</v>
      </c>
      <c r="W18" s="41">
        <v>17</v>
      </c>
      <c r="X18" s="72">
        <v>-1</v>
      </c>
      <c r="Y18" s="41">
        <v>16</v>
      </c>
    </row>
    <row r="19" spans="1:25" ht="15" x14ac:dyDescent="0.2">
      <c r="A19" s="37">
        <v>14</v>
      </c>
      <c r="B19" s="31" t="s">
        <v>17</v>
      </c>
      <c r="C19" s="69">
        <v>56</v>
      </c>
      <c r="D19" s="70">
        <v>0</v>
      </c>
      <c r="E19" s="67">
        <v>56</v>
      </c>
      <c r="F19" s="71">
        <v>40</v>
      </c>
      <c r="G19" s="72">
        <v>-1</v>
      </c>
      <c r="H19" s="41">
        <v>39</v>
      </c>
      <c r="I19" s="41">
        <v>18</v>
      </c>
      <c r="J19" s="71">
        <v>-1</v>
      </c>
      <c r="K19" s="41">
        <v>17</v>
      </c>
      <c r="L19" s="73">
        <v>43.589743589743591</v>
      </c>
      <c r="M19" s="77">
        <v>9</v>
      </c>
      <c r="N19" s="72">
        <v>0</v>
      </c>
      <c r="O19" s="68">
        <v>9</v>
      </c>
      <c r="P19" s="73">
        <v>23.076923076923077</v>
      </c>
      <c r="Q19" s="75">
        <v>67.5</v>
      </c>
      <c r="R19" s="76">
        <v>-0.8333333333333286</v>
      </c>
      <c r="S19" s="73">
        <v>66.666666666666671</v>
      </c>
      <c r="T19" s="41">
        <v>22</v>
      </c>
      <c r="U19" s="72">
        <v>-1</v>
      </c>
      <c r="V19" s="41">
        <v>21</v>
      </c>
      <c r="W19" s="41">
        <v>15</v>
      </c>
      <c r="X19" s="72">
        <v>-1</v>
      </c>
      <c r="Y19" s="41">
        <v>14</v>
      </c>
    </row>
    <row r="20" spans="1:25" ht="15" x14ac:dyDescent="0.2">
      <c r="A20" s="37">
        <v>15</v>
      </c>
      <c r="B20" s="31" t="s">
        <v>18</v>
      </c>
      <c r="C20" s="69">
        <v>88.25</v>
      </c>
      <c r="D20" s="70">
        <v>0</v>
      </c>
      <c r="E20" s="67">
        <v>88.25</v>
      </c>
      <c r="F20" s="71">
        <v>52</v>
      </c>
      <c r="G20" s="72">
        <v>1</v>
      </c>
      <c r="H20" s="41">
        <v>53</v>
      </c>
      <c r="I20" s="41">
        <v>17</v>
      </c>
      <c r="J20" s="71">
        <v>-1</v>
      </c>
      <c r="K20" s="41">
        <v>16</v>
      </c>
      <c r="L20" s="73">
        <v>30.188679245283019</v>
      </c>
      <c r="M20" s="77">
        <v>12</v>
      </c>
      <c r="N20" s="72">
        <v>0</v>
      </c>
      <c r="O20" s="68">
        <v>12</v>
      </c>
      <c r="P20" s="73">
        <v>22.641509433962263</v>
      </c>
      <c r="Q20" s="75">
        <v>55.769230769230774</v>
      </c>
      <c r="R20" s="76">
        <v>-2.9390420899854917</v>
      </c>
      <c r="S20" s="73">
        <v>52.830188679245282</v>
      </c>
      <c r="T20" s="41">
        <v>29</v>
      </c>
      <c r="U20" s="72">
        <v>0</v>
      </c>
      <c r="V20" s="41">
        <v>29</v>
      </c>
      <c r="W20" s="41">
        <v>18</v>
      </c>
      <c r="X20" s="72">
        <v>2</v>
      </c>
      <c r="Y20" s="41">
        <v>20</v>
      </c>
    </row>
    <row r="21" spans="1:25" ht="15" x14ac:dyDescent="0.2">
      <c r="A21" s="37">
        <v>16</v>
      </c>
      <c r="B21" s="31" t="s">
        <v>19</v>
      </c>
      <c r="C21" s="69">
        <v>11</v>
      </c>
      <c r="D21" s="70">
        <v>0</v>
      </c>
      <c r="E21" s="67">
        <v>11</v>
      </c>
      <c r="F21" s="71">
        <v>10</v>
      </c>
      <c r="G21" s="72">
        <v>0</v>
      </c>
      <c r="H21" s="41">
        <v>10</v>
      </c>
      <c r="I21" s="41">
        <v>1</v>
      </c>
      <c r="J21" s="71">
        <v>0</v>
      </c>
      <c r="K21" s="41">
        <v>1</v>
      </c>
      <c r="L21" s="73">
        <v>10</v>
      </c>
      <c r="M21" s="77">
        <v>6</v>
      </c>
      <c r="N21" s="72">
        <v>0</v>
      </c>
      <c r="O21" s="68">
        <v>6</v>
      </c>
      <c r="P21" s="73">
        <v>60</v>
      </c>
      <c r="Q21" s="75">
        <v>50</v>
      </c>
      <c r="R21" s="76">
        <v>20</v>
      </c>
      <c r="S21" s="73">
        <v>70</v>
      </c>
      <c r="T21" s="41">
        <v>3</v>
      </c>
      <c r="U21" s="72">
        <v>0</v>
      </c>
      <c r="V21" s="41">
        <v>3</v>
      </c>
      <c r="W21" s="41">
        <v>7</v>
      </c>
      <c r="X21" s="72">
        <v>0</v>
      </c>
      <c r="Y21" s="41">
        <v>7</v>
      </c>
    </row>
    <row r="22" spans="1:25" ht="15" x14ac:dyDescent="0.2">
      <c r="A22" s="37">
        <v>17</v>
      </c>
      <c r="B22" s="31" t="s">
        <v>20</v>
      </c>
      <c r="C22" s="69">
        <v>72.5</v>
      </c>
      <c r="D22" s="70">
        <v>0.5</v>
      </c>
      <c r="E22" s="67">
        <v>73</v>
      </c>
      <c r="F22" s="71">
        <v>47</v>
      </c>
      <c r="G22" s="72">
        <v>-1</v>
      </c>
      <c r="H22" s="41">
        <v>46</v>
      </c>
      <c r="I22" s="41">
        <v>11</v>
      </c>
      <c r="J22" s="71">
        <v>0</v>
      </c>
      <c r="K22" s="41">
        <v>11</v>
      </c>
      <c r="L22" s="73">
        <v>23.913043478260871</v>
      </c>
      <c r="M22" s="77">
        <v>16</v>
      </c>
      <c r="N22" s="72">
        <v>-1</v>
      </c>
      <c r="O22" s="68">
        <v>15</v>
      </c>
      <c r="P22" s="73">
        <v>32.608695652173914</v>
      </c>
      <c r="Q22" s="75">
        <v>56.737588652482273</v>
      </c>
      <c r="R22" s="76">
        <v>-0.21584952204749186</v>
      </c>
      <c r="S22" s="73">
        <v>56.521739130434781</v>
      </c>
      <c r="T22" s="41">
        <v>14</v>
      </c>
      <c r="U22" s="72">
        <v>0</v>
      </c>
      <c r="V22" s="41">
        <v>14</v>
      </c>
      <c r="W22" s="41">
        <v>30</v>
      </c>
      <c r="X22" s="72">
        <v>-1</v>
      </c>
      <c r="Y22" s="41">
        <v>29</v>
      </c>
    </row>
    <row r="23" spans="1:25" ht="15" x14ac:dyDescent="0.2">
      <c r="A23" s="37">
        <v>18</v>
      </c>
      <c r="B23" s="31" t="s">
        <v>21</v>
      </c>
      <c r="C23" s="69">
        <v>40.5</v>
      </c>
      <c r="D23" s="70">
        <v>1.75</v>
      </c>
      <c r="E23" s="67">
        <v>42.25</v>
      </c>
      <c r="F23" s="71">
        <v>41</v>
      </c>
      <c r="G23" s="72">
        <v>0</v>
      </c>
      <c r="H23" s="41">
        <v>41</v>
      </c>
      <c r="I23" s="41">
        <v>7</v>
      </c>
      <c r="J23" s="71">
        <v>1</v>
      </c>
      <c r="K23" s="41">
        <v>8</v>
      </c>
      <c r="L23" s="73">
        <v>19.512195121951219</v>
      </c>
      <c r="M23" s="77">
        <v>17</v>
      </c>
      <c r="N23" s="72">
        <v>1</v>
      </c>
      <c r="O23" s="68">
        <v>18</v>
      </c>
      <c r="P23" s="73">
        <v>43.902439024390247</v>
      </c>
      <c r="Q23" s="75">
        <v>58.536585365853654</v>
      </c>
      <c r="R23" s="76">
        <v>4.8780487804878092</v>
      </c>
      <c r="S23" s="73">
        <v>63.414634146341463</v>
      </c>
      <c r="T23" s="41">
        <v>15</v>
      </c>
      <c r="U23" s="72">
        <v>1</v>
      </c>
      <c r="V23" s="41">
        <v>16</v>
      </c>
      <c r="W23" s="41">
        <v>26</v>
      </c>
      <c r="X23" s="72">
        <v>-1</v>
      </c>
      <c r="Y23" s="41">
        <v>25</v>
      </c>
    </row>
    <row r="24" spans="1:25" ht="15" x14ac:dyDescent="0.2">
      <c r="A24" s="37">
        <v>19</v>
      </c>
      <c r="B24" s="31" t="s">
        <v>22</v>
      </c>
      <c r="C24" s="69">
        <v>61</v>
      </c>
      <c r="D24" s="70">
        <v>-23.25</v>
      </c>
      <c r="E24" s="67">
        <v>37.75</v>
      </c>
      <c r="F24" s="71">
        <v>59</v>
      </c>
      <c r="G24" s="72">
        <v>-1</v>
      </c>
      <c r="H24" s="41">
        <v>58</v>
      </c>
      <c r="I24" s="41">
        <v>16</v>
      </c>
      <c r="J24" s="71">
        <v>1</v>
      </c>
      <c r="K24" s="41">
        <v>17</v>
      </c>
      <c r="L24" s="73">
        <v>29.310344827586206</v>
      </c>
      <c r="M24" s="77">
        <v>12</v>
      </c>
      <c r="N24" s="72">
        <v>-1</v>
      </c>
      <c r="O24" s="68">
        <v>11</v>
      </c>
      <c r="P24" s="73">
        <v>18.96551724137931</v>
      </c>
      <c r="Q24" s="75">
        <v>47.808299240210403</v>
      </c>
      <c r="R24" s="76">
        <v>0.46756282875511346</v>
      </c>
      <c r="S24" s="73">
        <v>48.275862068965516</v>
      </c>
      <c r="T24" s="41">
        <v>19</v>
      </c>
      <c r="U24" s="72">
        <v>1</v>
      </c>
      <c r="V24" s="41">
        <v>20</v>
      </c>
      <c r="W24" s="41">
        <v>28</v>
      </c>
      <c r="X24" s="72">
        <v>-1</v>
      </c>
      <c r="Y24" s="41">
        <v>27</v>
      </c>
    </row>
    <row r="25" spans="1:25" ht="15" x14ac:dyDescent="0.2">
      <c r="A25" s="37">
        <v>20</v>
      </c>
      <c r="B25" s="31" t="s">
        <v>23</v>
      </c>
      <c r="C25" s="69">
        <v>62.2</v>
      </c>
      <c r="D25" s="70">
        <v>-1.7999999999999616</v>
      </c>
      <c r="E25" s="67">
        <v>60.400000000000041</v>
      </c>
      <c r="F25" s="71">
        <v>52</v>
      </c>
      <c r="G25" s="72">
        <v>0</v>
      </c>
      <c r="H25" s="41">
        <v>52</v>
      </c>
      <c r="I25" s="41">
        <v>14</v>
      </c>
      <c r="J25" s="71">
        <v>0</v>
      </c>
      <c r="K25" s="41">
        <v>14</v>
      </c>
      <c r="L25" s="73">
        <v>26.923076923076923</v>
      </c>
      <c r="M25" s="77">
        <v>15</v>
      </c>
      <c r="N25" s="72">
        <v>0</v>
      </c>
      <c r="O25" s="68">
        <v>15</v>
      </c>
      <c r="P25" s="73">
        <v>28.846153846153847</v>
      </c>
      <c r="Q25" s="75">
        <v>56.334841628959275</v>
      </c>
      <c r="R25" s="76">
        <v>-0.56561085972850833</v>
      </c>
      <c r="S25" s="73">
        <v>55.769230769230766</v>
      </c>
      <c r="T25" s="41">
        <v>22</v>
      </c>
      <c r="U25" s="72">
        <v>1</v>
      </c>
      <c r="V25" s="41">
        <v>23</v>
      </c>
      <c r="W25" s="41">
        <v>23</v>
      </c>
      <c r="X25" s="72">
        <v>-1</v>
      </c>
      <c r="Y25" s="41">
        <v>22</v>
      </c>
    </row>
    <row r="26" spans="1:25" ht="15" x14ac:dyDescent="0.2">
      <c r="A26" s="37">
        <v>21</v>
      </c>
      <c r="B26" s="31" t="s">
        <v>24</v>
      </c>
      <c r="C26" s="69">
        <v>51</v>
      </c>
      <c r="D26" s="70">
        <v>0</v>
      </c>
      <c r="E26" s="67">
        <v>51</v>
      </c>
      <c r="F26" s="71">
        <v>31</v>
      </c>
      <c r="G26" s="72">
        <v>0</v>
      </c>
      <c r="H26" s="41">
        <v>31</v>
      </c>
      <c r="I26" s="41">
        <v>14</v>
      </c>
      <c r="J26" s="71">
        <v>-1</v>
      </c>
      <c r="K26" s="41">
        <v>13</v>
      </c>
      <c r="L26" s="73">
        <v>41.935483870967744</v>
      </c>
      <c r="M26" s="77">
        <v>6</v>
      </c>
      <c r="N26" s="72">
        <v>-1</v>
      </c>
      <c r="O26" s="68">
        <v>5</v>
      </c>
      <c r="P26" s="73">
        <v>16.129032258064516</v>
      </c>
      <c r="Q26" s="75">
        <v>64.516129032258064</v>
      </c>
      <c r="R26" s="76">
        <v>-6.4516129032258078</v>
      </c>
      <c r="S26" s="73">
        <v>58.064516129032256</v>
      </c>
      <c r="T26" s="41">
        <v>19</v>
      </c>
      <c r="U26" s="72">
        <v>1</v>
      </c>
      <c r="V26" s="41">
        <v>20</v>
      </c>
      <c r="W26" s="41">
        <v>9</v>
      </c>
      <c r="X26" s="72">
        <v>1</v>
      </c>
      <c r="Y26" s="41">
        <v>10</v>
      </c>
    </row>
    <row r="27" spans="1:25" ht="15" x14ac:dyDescent="0.2">
      <c r="A27" s="37">
        <v>22</v>
      </c>
      <c r="B27" s="31" t="s">
        <v>25</v>
      </c>
      <c r="C27" s="69">
        <v>18.75</v>
      </c>
      <c r="D27" s="70">
        <v>-0.75</v>
      </c>
      <c r="E27" s="67">
        <v>18</v>
      </c>
      <c r="F27" s="71">
        <v>18</v>
      </c>
      <c r="G27" s="72">
        <v>-1</v>
      </c>
      <c r="H27" s="41">
        <v>17</v>
      </c>
      <c r="I27" s="41">
        <v>5</v>
      </c>
      <c r="J27" s="71">
        <v>1</v>
      </c>
      <c r="K27" s="41">
        <v>6</v>
      </c>
      <c r="L27" s="73">
        <v>35.294117647058826</v>
      </c>
      <c r="M27" s="77">
        <v>1</v>
      </c>
      <c r="N27" s="72">
        <v>0</v>
      </c>
      <c r="O27" s="68">
        <v>1</v>
      </c>
      <c r="P27" s="73">
        <v>5.882352941176471</v>
      </c>
      <c r="Q27" s="75">
        <v>33.333333333333336</v>
      </c>
      <c r="R27" s="76">
        <v>7.8431372549019613</v>
      </c>
      <c r="S27" s="73">
        <v>41.176470588235297</v>
      </c>
      <c r="T27" s="41">
        <v>6</v>
      </c>
      <c r="U27" s="72">
        <v>1</v>
      </c>
      <c r="V27" s="41">
        <v>7</v>
      </c>
      <c r="W27" s="41">
        <v>11</v>
      </c>
      <c r="X27" s="72">
        <v>-2</v>
      </c>
      <c r="Y27" s="41">
        <v>9</v>
      </c>
    </row>
    <row r="28" spans="1:25" ht="15" x14ac:dyDescent="0.2">
      <c r="A28" s="37">
        <v>23</v>
      </c>
      <c r="B28" s="31" t="s">
        <v>26</v>
      </c>
      <c r="C28" s="69">
        <v>25.5</v>
      </c>
      <c r="D28" s="70">
        <v>0</v>
      </c>
      <c r="E28" s="67">
        <v>25.5</v>
      </c>
      <c r="F28" s="71">
        <v>20</v>
      </c>
      <c r="G28" s="72">
        <v>0</v>
      </c>
      <c r="H28" s="41">
        <v>20</v>
      </c>
      <c r="I28" s="41">
        <v>4</v>
      </c>
      <c r="J28" s="71">
        <v>0</v>
      </c>
      <c r="K28" s="41">
        <v>4</v>
      </c>
      <c r="L28" s="73">
        <v>20</v>
      </c>
      <c r="M28" s="77">
        <v>8</v>
      </c>
      <c r="N28" s="72">
        <v>-1</v>
      </c>
      <c r="O28" s="68">
        <v>7</v>
      </c>
      <c r="P28" s="73">
        <v>35</v>
      </c>
      <c r="Q28" s="75">
        <v>60</v>
      </c>
      <c r="R28" s="76">
        <v>-5</v>
      </c>
      <c r="S28" s="73">
        <v>55</v>
      </c>
      <c r="T28" s="41">
        <v>7</v>
      </c>
      <c r="U28" s="72">
        <v>0</v>
      </c>
      <c r="V28" s="41">
        <v>7</v>
      </c>
      <c r="W28" s="41">
        <v>13</v>
      </c>
      <c r="X28" s="72">
        <v>0</v>
      </c>
      <c r="Y28" s="41">
        <v>13</v>
      </c>
    </row>
    <row r="29" spans="1:25" ht="15" x14ac:dyDescent="0.2">
      <c r="A29" s="37">
        <v>24</v>
      </c>
      <c r="B29" s="31" t="s">
        <v>27</v>
      </c>
      <c r="C29" s="69">
        <v>84.25</v>
      </c>
      <c r="D29" s="70">
        <v>-0.75</v>
      </c>
      <c r="E29" s="67">
        <v>83.5</v>
      </c>
      <c r="F29" s="71">
        <v>60</v>
      </c>
      <c r="G29" s="72">
        <v>-2</v>
      </c>
      <c r="H29" s="41">
        <v>58</v>
      </c>
      <c r="I29" s="41">
        <v>12</v>
      </c>
      <c r="J29" s="71">
        <v>0</v>
      </c>
      <c r="K29" s="41">
        <v>12</v>
      </c>
      <c r="L29" s="73">
        <v>20.689655172413794</v>
      </c>
      <c r="M29" s="77">
        <v>34</v>
      </c>
      <c r="N29" s="72">
        <v>1</v>
      </c>
      <c r="O29" s="68">
        <v>35</v>
      </c>
      <c r="P29" s="73">
        <v>60.344827586206897</v>
      </c>
      <c r="Q29" s="75">
        <v>73.968253968253975</v>
      </c>
      <c r="R29" s="76">
        <v>7.0662287903667078</v>
      </c>
      <c r="S29" s="73">
        <v>81.034482758620683</v>
      </c>
      <c r="T29" s="41">
        <v>17</v>
      </c>
      <c r="U29" s="72">
        <v>-1</v>
      </c>
      <c r="V29" s="41">
        <v>16</v>
      </c>
      <c r="W29" s="41">
        <v>40</v>
      </c>
      <c r="X29" s="72">
        <v>-1</v>
      </c>
      <c r="Y29" s="41">
        <v>39</v>
      </c>
    </row>
    <row r="30" spans="1:25" ht="15" x14ac:dyDescent="0.2">
      <c r="A30" s="37">
        <v>25</v>
      </c>
      <c r="B30" s="31" t="s">
        <v>28</v>
      </c>
      <c r="C30" s="69">
        <v>91</v>
      </c>
      <c r="D30" s="70">
        <v>-1.25</v>
      </c>
      <c r="E30" s="67">
        <v>89.75</v>
      </c>
      <c r="F30" s="71">
        <v>61</v>
      </c>
      <c r="G30" s="72">
        <v>0</v>
      </c>
      <c r="H30" s="41">
        <v>61</v>
      </c>
      <c r="I30" s="41">
        <v>19</v>
      </c>
      <c r="J30" s="71">
        <v>1</v>
      </c>
      <c r="K30" s="41">
        <v>20</v>
      </c>
      <c r="L30" s="73">
        <v>32.786885245901637</v>
      </c>
      <c r="M30" s="77">
        <v>14</v>
      </c>
      <c r="N30" s="72">
        <v>-2</v>
      </c>
      <c r="O30" s="68">
        <v>12</v>
      </c>
      <c r="P30" s="73">
        <v>19.672131147540984</v>
      </c>
      <c r="Q30" s="75">
        <v>53.728186144896881</v>
      </c>
      <c r="R30" s="76">
        <v>-1.2691697514542568</v>
      </c>
      <c r="S30" s="73">
        <v>52.459016393442624</v>
      </c>
      <c r="T30" s="41">
        <v>31</v>
      </c>
      <c r="U30" s="72">
        <v>1</v>
      </c>
      <c r="V30" s="41">
        <v>32</v>
      </c>
      <c r="W30" s="41">
        <v>27</v>
      </c>
      <c r="X30" s="72">
        <v>-1</v>
      </c>
      <c r="Y30" s="41">
        <v>26</v>
      </c>
    </row>
    <row r="31" spans="1:25" ht="15" x14ac:dyDescent="0.2">
      <c r="A31" s="37">
        <v>26</v>
      </c>
      <c r="B31" s="31" t="s">
        <v>29</v>
      </c>
      <c r="C31" s="69">
        <v>39</v>
      </c>
      <c r="D31" s="70">
        <v>0</v>
      </c>
      <c r="E31" s="67">
        <v>39</v>
      </c>
      <c r="F31" s="71">
        <v>25</v>
      </c>
      <c r="G31" s="72">
        <v>0</v>
      </c>
      <c r="H31" s="41">
        <v>25</v>
      </c>
      <c r="I31" s="41">
        <v>6</v>
      </c>
      <c r="J31" s="71">
        <v>1</v>
      </c>
      <c r="K31" s="41">
        <v>7</v>
      </c>
      <c r="L31" s="73">
        <v>28</v>
      </c>
      <c r="M31" s="77">
        <v>7</v>
      </c>
      <c r="N31" s="72">
        <v>0</v>
      </c>
      <c r="O31" s="68">
        <v>7</v>
      </c>
      <c r="P31" s="73">
        <v>28</v>
      </c>
      <c r="Q31" s="75">
        <v>52</v>
      </c>
      <c r="R31" s="76">
        <v>4</v>
      </c>
      <c r="S31" s="73">
        <v>56</v>
      </c>
      <c r="T31" s="41">
        <v>14</v>
      </c>
      <c r="U31" s="72">
        <v>2</v>
      </c>
      <c r="V31" s="41">
        <v>16</v>
      </c>
      <c r="W31" s="41">
        <v>11</v>
      </c>
      <c r="X31" s="72">
        <v>-2</v>
      </c>
      <c r="Y31" s="41">
        <v>9</v>
      </c>
    </row>
    <row r="32" spans="1:25" ht="15" x14ac:dyDescent="0.2">
      <c r="A32" s="37">
        <v>27</v>
      </c>
      <c r="B32" s="31" t="s">
        <v>30</v>
      </c>
      <c r="C32" s="69">
        <v>63</v>
      </c>
      <c r="D32" s="70">
        <v>0</v>
      </c>
      <c r="E32" s="67">
        <v>63</v>
      </c>
      <c r="F32" s="71">
        <v>42</v>
      </c>
      <c r="G32" s="72">
        <v>-1</v>
      </c>
      <c r="H32" s="41">
        <v>41</v>
      </c>
      <c r="I32" s="41">
        <v>16</v>
      </c>
      <c r="J32" s="71">
        <v>1</v>
      </c>
      <c r="K32" s="41">
        <v>17</v>
      </c>
      <c r="L32" s="73">
        <v>41.463414634146339</v>
      </c>
      <c r="M32" s="77">
        <v>6</v>
      </c>
      <c r="N32" s="72">
        <v>-1</v>
      </c>
      <c r="O32" s="68">
        <v>5</v>
      </c>
      <c r="P32" s="73">
        <v>12.195121951219512</v>
      </c>
      <c r="Q32" s="75">
        <v>52.729384436701508</v>
      </c>
      <c r="R32" s="76">
        <v>0.92915214866434326</v>
      </c>
      <c r="S32" s="73">
        <v>53.658536585365852</v>
      </c>
      <c r="T32" s="41">
        <v>27</v>
      </c>
      <c r="U32" s="72">
        <v>2</v>
      </c>
      <c r="V32" s="41">
        <v>29</v>
      </c>
      <c r="W32" s="41">
        <v>14</v>
      </c>
      <c r="X32" s="72">
        <v>-3</v>
      </c>
      <c r="Y32" s="41">
        <v>11</v>
      </c>
    </row>
    <row r="33" spans="1:25" ht="15" x14ac:dyDescent="0.2">
      <c r="A33" s="37">
        <v>28</v>
      </c>
      <c r="B33" s="31" t="s">
        <v>31</v>
      </c>
      <c r="C33" s="69">
        <v>215</v>
      </c>
      <c r="D33" s="70">
        <v>0</v>
      </c>
      <c r="E33" s="67">
        <v>215</v>
      </c>
      <c r="F33" s="71">
        <v>113</v>
      </c>
      <c r="G33" s="72">
        <v>-1</v>
      </c>
      <c r="H33" s="41">
        <v>112</v>
      </c>
      <c r="I33" s="41">
        <v>63</v>
      </c>
      <c r="J33" s="71">
        <v>1</v>
      </c>
      <c r="K33" s="41">
        <v>64</v>
      </c>
      <c r="L33" s="73">
        <v>57.142857142857146</v>
      </c>
      <c r="M33" s="77">
        <v>8</v>
      </c>
      <c r="N33" s="72">
        <v>0</v>
      </c>
      <c r="O33" s="68">
        <v>8</v>
      </c>
      <c r="P33" s="73">
        <v>7.1428571428571432</v>
      </c>
      <c r="Q33" s="75">
        <v>63.024939662107805</v>
      </c>
      <c r="R33" s="76">
        <v>1.260774623606487</v>
      </c>
      <c r="S33" s="73">
        <v>64.285714285714292</v>
      </c>
      <c r="T33" s="41">
        <v>98</v>
      </c>
      <c r="U33" s="72">
        <v>2</v>
      </c>
      <c r="V33" s="41">
        <v>100</v>
      </c>
      <c r="W33" s="41">
        <v>15</v>
      </c>
      <c r="X33" s="72">
        <v>-3</v>
      </c>
      <c r="Y33" s="41">
        <v>12</v>
      </c>
    </row>
    <row r="34" spans="1:25" ht="15" x14ac:dyDescent="0.2">
      <c r="A34" s="37">
        <v>29</v>
      </c>
      <c r="B34" s="31" t="s">
        <v>32</v>
      </c>
      <c r="C34" s="69">
        <v>168</v>
      </c>
      <c r="D34" s="70">
        <v>0</v>
      </c>
      <c r="E34" s="67">
        <v>168</v>
      </c>
      <c r="F34" s="71">
        <v>74</v>
      </c>
      <c r="G34" s="72">
        <v>1</v>
      </c>
      <c r="H34" s="41">
        <v>75</v>
      </c>
      <c r="I34" s="41">
        <v>36</v>
      </c>
      <c r="J34" s="71">
        <v>-2</v>
      </c>
      <c r="K34" s="41">
        <v>34</v>
      </c>
      <c r="L34" s="73">
        <v>45.333333333333336</v>
      </c>
      <c r="M34" s="77">
        <v>5</v>
      </c>
      <c r="N34" s="72">
        <v>1</v>
      </c>
      <c r="O34" s="68">
        <v>6</v>
      </c>
      <c r="P34" s="73">
        <v>8</v>
      </c>
      <c r="Q34" s="75">
        <v>55.405405405405403</v>
      </c>
      <c r="R34" s="76">
        <v>-2.0720720720720678</v>
      </c>
      <c r="S34" s="73">
        <v>53.333333333333336</v>
      </c>
      <c r="T34" s="41">
        <v>61</v>
      </c>
      <c r="U34" s="72">
        <v>0</v>
      </c>
      <c r="V34" s="41">
        <v>61</v>
      </c>
      <c r="W34" s="41">
        <v>11</v>
      </c>
      <c r="X34" s="72">
        <v>1</v>
      </c>
      <c r="Y34" s="41">
        <v>12</v>
      </c>
    </row>
    <row r="35" spans="1:25" ht="15" x14ac:dyDescent="0.2">
      <c r="A35" s="37">
        <v>30</v>
      </c>
      <c r="B35" s="31" t="s">
        <v>33</v>
      </c>
      <c r="C35" s="69">
        <v>233</v>
      </c>
      <c r="D35" s="70">
        <v>0</v>
      </c>
      <c r="E35" s="67">
        <v>233</v>
      </c>
      <c r="F35" s="71">
        <v>150</v>
      </c>
      <c r="G35" s="72">
        <v>-1</v>
      </c>
      <c r="H35" s="41">
        <v>149</v>
      </c>
      <c r="I35" s="41">
        <v>81</v>
      </c>
      <c r="J35" s="71">
        <v>3</v>
      </c>
      <c r="K35" s="41">
        <v>84</v>
      </c>
      <c r="L35" s="73">
        <v>56.375838926174495</v>
      </c>
      <c r="M35" s="77">
        <v>2</v>
      </c>
      <c r="N35" s="72">
        <v>0</v>
      </c>
      <c r="O35" s="68">
        <v>2</v>
      </c>
      <c r="P35" s="73">
        <v>1.3422818791946309</v>
      </c>
      <c r="Q35" s="75">
        <v>55.388888888888886</v>
      </c>
      <c r="R35" s="76">
        <v>2.3292319164802393</v>
      </c>
      <c r="S35" s="73">
        <v>57.718120805369125</v>
      </c>
      <c r="T35" s="41">
        <v>144</v>
      </c>
      <c r="U35" s="72">
        <v>1</v>
      </c>
      <c r="V35" s="41">
        <v>145</v>
      </c>
      <c r="W35" s="41">
        <v>6</v>
      </c>
      <c r="X35" s="72">
        <v>-2</v>
      </c>
      <c r="Y35" s="41">
        <v>4</v>
      </c>
    </row>
    <row r="36" spans="1:25" ht="15" x14ac:dyDescent="0.2">
      <c r="A36" s="37">
        <v>31</v>
      </c>
      <c r="B36" s="31" t="s">
        <v>34</v>
      </c>
      <c r="C36" s="69">
        <v>54</v>
      </c>
      <c r="D36" s="70">
        <v>0</v>
      </c>
      <c r="E36" s="67">
        <v>54</v>
      </c>
      <c r="F36" s="71">
        <v>37</v>
      </c>
      <c r="G36" s="72">
        <v>-1</v>
      </c>
      <c r="H36" s="41">
        <v>36</v>
      </c>
      <c r="I36" s="41">
        <v>20</v>
      </c>
      <c r="J36" s="71">
        <v>1</v>
      </c>
      <c r="K36" s="41">
        <v>21</v>
      </c>
      <c r="L36" s="73">
        <v>58.333333333333336</v>
      </c>
      <c r="M36" s="77">
        <v>0</v>
      </c>
      <c r="N36" s="72">
        <v>0</v>
      </c>
      <c r="O36" s="68">
        <v>0</v>
      </c>
      <c r="P36" s="73">
        <v>0</v>
      </c>
      <c r="Q36" s="75">
        <v>54.054054054054056</v>
      </c>
      <c r="R36" s="76">
        <v>4.2792792792792795</v>
      </c>
      <c r="S36" s="73">
        <v>58.333333333333336</v>
      </c>
      <c r="T36" s="41">
        <v>36</v>
      </c>
      <c r="U36" s="72">
        <v>-1</v>
      </c>
      <c r="V36" s="41">
        <v>35</v>
      </c>
      <c r="W36" s="41">
        <v>0</v>
      </c>
      <c r="X36" s="72">
        <v>0</v>
      </c>
      <c r="Y36" s="41">
        <v>0</v>
      </c>
    </row>
    <row r="37" spans="1:25" ht="15" x14ac:dyDescent="0.2">
      <c r="A37" s="37">
        <v>32</v>
      </c>
      <c r="B37" s="31" t="s">
        <v>35</v>
      </c>
      <c r="C37" s="69">
        <v>44.5</v>
      </c>
      <c r="D37" s="70">
        <v>0</v>
      </c>
      <c r="E37" s="67">
        <v>44.5</v>
      </c>
      <c r="F37" s="71">
        <v>25</v>
      </c>
      <c r="G37" s="72">
        <v>0</v>
      </c>
      <c r="H37" s="41">
        <v>25</v>
      </c>
      <c r="I37" s="41">
        <v>12</v>
      </c>
      <c r="J37" s="71">
        <v>0</v>
      </c>
      <c r="K37" s="41">
        <v>12</v>
      </c>
      <c r="L37" s="73">
        <v>48</v>
      </c>
      <c r="M37" s="77">
        <v>1</v>
      </c>
      <c r="N37" s="72">
        <v>0</v>
      </c>
      <c r="O37" s="68">
        <v>1</v>
      </c>
      <c r="P37" s="73">
        <v>4</v>
      </c>
      <c r="Q37" s="75">
        <v>52.166666666666664</v>
      </c>
      <c r="R37" s="76">
        <v>-0.1666666666666643</v>
      </c>
      <c r="S37" s="73">
        <v>52</v>
      </c>
      <c r="T37" s="41">
        <v>19</v>
      </c>
      <c r="U37" s="72">
        <v>0</v>
      </c>
      <c r="V37" s="41">
        <v>19</v>
      </c>
      <c r="W37" s="41">
        <v>6</v>
      </c>
      <c r="X37" s="72">
        <v>0</v>
      </c>
      <c r="Y37" s="41">
        <v>6</v>
      </c>
    </row>
    <row r="38" spans="1:25" s="33" customFormat="1" ht="15.75" thickBot="1" x14ac:dyDescent="0.3">
      <c r="A38" s="108">
        <v>33</v>
      </c>
      <c r="B38" s="109" t="s">
        <v>36</v>
      </c>
      <c r="C38" s="110">
        <v>0.5</v>
      </c>
      <c r="D38" s="111">
        <v>0</v>
      </c>
      <c r="E38" s="112">
        <v>0.5</v>
      </c>
      <c r="F38" s="113">
        <v>1</v>
      </c>
      <c r="G38" s="114">
        <v>0</v>
      </c>
      <c r="H38" s="115">
        <v>1</v>
      </c>
      <c r="I38" s="115">
        <v>0</v>
      </c>
      <c r="J38" s="116">
        <v>0</v>
      </c>
      <c r="K38" s="115">
        <v>0</v>
      </c>
      <c r="L38" s="117">
        <v>0</v>
      </c>
      <c r="M38" s="118">
        <v>0</v>
      </c>
      <c r="N38" s="114">
        <v>0</v>
      </c>
      <c r="O38" s="119">
        <v>0</v>
      </c>
      <c r="P38" s="117">
        <v>0</v>
      </c>
      <c r="Q38" s="120">
        <v>0</v>
      </c>
      <c r="R38" s="121">
        <v>0</v>
      </c>
      <c r="S38" s="117">
        <v>0</v>
      </c>
      <c r="T38" s="115">
        <v>1</v>
      </c>
      <c r="U38" s="114">
        <v>0</v>
      </c>
      <c r="V38" s="115">
        <v>1</v>
      </c>
      <c r="W38" s="115">
        <v>0</v>
      </c>
      <c r="X38" s="114">
        <v>0</v>
      </c>
      <c r="Y38" s="115">
        <v>0</v>
      </c>
    </row>
    <row r="39" spans="1:25" ht="15.75" thickBot="1" x14ac:dyDescent="0.25">
      <c r="A39" s="552" t="s">
        <v>37</v>
      </c>
      <c r="B39" s="553"/>
      <c r="C39" s="122">
        <v>2122.1000000000004</v>
      </c>
      <c r="D39" s="122">
        <v>-82.200000000000273</v>
      </c>
      <c r="E39" s="123">
        <v>2039.9</v>
      </c>
      <c r="F39" s="124">
        <v>1405</v>
      </c>
      <c r="G39" s="124">
        <v>-29</v>
      </c>
      <c r="H39" s="125">
        <v>1376</v>
      </c>
      <c r="I39" s="125">
        <v>493</v>
      </c>
      <c r="J39" s="124">
        <v>-5</v>
      </c>
      <c r="K39" s="125">
        <v>488</v>
      </c>
      <c r="L39" s="126">
        <v>35.465116279069768</v>
      </c>
      <c r="M39" s="124">
        <v>296</v>
      </c>
      <c r="N39" s="124">
        <v>-8</v>
      </c>
      <c r="O39" s="127">
        <v>288</v>
      </c>
      <c r="P39" s="126">
        <v>20.930232558139537</v>
      </c>
      <c r="Q39" s="128">
        <v>56.186615868893043</v>
      </c>
      <c r="R39" s="128">
        <v>0.2087329683162622</v>
      </c>
      <c r="S39" s="126">
        <v>56.395348837209305</v>
      </c>
      <c r="T39" s="125">
        <v>796</v>
      </c>
      <c r="U39" s="124">
        <v>-1</v>
      </c>
      <c r="V39" s="125">
        <v>795</v>
      </c>
      <c r="W39" s="125">
        <v>540</v>
      </c>
      <c r="X39" s="124">
        <v>-23</v>
      </c>
      <c r="Y39" s="129">
        <v>517</v>
      </c>
    </row>
  </sheetData>
  <mergeCells count="24">
    <mergeCell ref="A1:P1"/>
    <mergeCell ref="Q1:Y1"/>
    <mergeCell ref="A2:A4"/>
    <mergeCell ref="B2:B4"/>
    <mergeCell ref="C2:C4"/>
    <mergeCell ref="D2:D4"/>
    <mergeCell ref="X3:X4"/>
    <mergeCell ref="U3:U4"/>
    <mergeCell ref="N3:N4"/>
    <mergeCell ref="A39:B39"/>
    <mergeCell ref="Q2:S2"/>
    <mergeCell ref="T2:V2"/>
    <mergeCell ref="W2:Y2"/>
    <mergeCell ref="F3:F4"/>
    <mergeCell ref="G3:G4"/>
    <mergeCell ref="F2:H2"/>
    <mergeCell ref="R3:R4"/>
    <mergeCell ref="J3:J4"/>
    <mergeCell ref="K3:L3"/>
    <mergeCell ref="E2:E4"/>
    <mergeCell ref="I2:L2"/>
    <mergeCell ref="H3:H4"/>
    <mergeCell ref="M2:P2"/>
    <mergeCell ref="O3:P3"/>
  </mergeCells>
  <conditionalFormatting sqref="D6:D39">
    <cfRule type="cellIs" dxfId="18" priority="29" stopIfTrue="1" operator="lessThan">
      <formula>0</formula>
    </cfRule>
    <cfRule type="cellIs" dxfId="17" priority="30" stopIfTrue="1" operator="greaterThan">
      <formula>0</formula>
    </cfRule>
  </conditionalFormatting>
  <conditionalFormatting sqref="J6:J39">
    <cfRule type="cellIs" dxfId="16" priority="28" stopIfTrue="1" operator="greaterThan">
      <formula>0</formula>
    </cfRule>
  </conditionalFormatting>
  <conditionalFormatting sqref="J7:J39">
    <cfRule type="cellIs" dxfId="15" priority="27" stopIfTrue="1" operator="lessThan">
      <formula>0</formula>
    </cfRule>
  </conditionalFormatting>
  <conditionalFormatting sqref="N6:N39">
    <cfRule type="cellIs" dxfId="14" priority="26" stopIfTrue="1" operator="greaterThan">
      <formula>0</formula>
    </cfRule>
  </conditionalFormatting>
  <conditionalFormatting sqref="N6:N39">
    <cfRule type="cellIs" dxfId="13" priority="25" stopIfTrue="1" operator="lessThan">
      <formula>0</formula>
    </cfRule>
  </conditionalFormatting>
  <conditionalFormatting sqref="R6:R39">
    <cfRule type="cellIs" dxfId="12" priority="24" stopIfTrue="1" operator="greaterThan">
      <formula>0</formula>
    </cfRule>
  </conditionalFormatting>
  <conditionalFormatting sqref="R6:R39">
    <cfRule type="cellIs" dxfId="11" priority="23" stopIfTrue="1" operator="lessThan">
      <formula>0</formula>
    </cfRule>
  </conditionalFormatting>
  <conditionalFormatting sqref="U6:U39">
    <cfRule type="cellIs" dxfId="10" priority="21" stopIfTrue="1" operator="lessThan">
      <formula>0</formula>
    </cfRule>
    <cfRule type="cellIs" dxfId="9" priority="22" stopIfTrue="1" operator="greaterThan">
      <formula>0</formula>
    </cfRule>
  </conditionalFormatting>
  <conditionalFormatting sqref="X6:X39">
    <cfRule type="cellIs" dxfId="8" priority="18" stopIfTrue="1" operator="greaterThan">
      <formula>0</formula>
    </cfRule>
  </conditionalFormatting>
  <conditionalFormatting sqref="X6:X39">
    <cfRule type="cellIs" dxfId="7" priority="17" stopIfTrue="1" operator="lessThan">
      <formula>0</formula>
    </cfRule>
  </conditionalFormatting>
  <conditionalFormatting sqref="G6:G39">
    <cfRule type="cellIs" dxfId="6" priority="16" stopIfTrue="1" operator="greaterThan">
      <formula>0</formula>
    </cfRule>
  </conditionalFormatting>
  <conditionalFormatting sqref="G6:G39">
    <cfRule type="cellIs" dxfId="5" priority="15" stopIfTrue="1" operator="lessThan">
      <formula>0</formula>
    </cfRule>
  </conditionalFormatting>
  <pageMargins left="0.16" right="0.16" top="0.28999999999999998" bottom="0.74803149606299213" header="0.31496062992125984" footer="0.31496062992125984"/>
  <pageSetup paperSize="9" scale="85" orientation="landscape" r:id="rId1"/>
  <rowBreaks count="1" manualBreakCount="1">
    <brk id="3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topLeftCell="A19" zoomScale="60" zoomScaleNormal="100" workbookViewId="0">
      <selection activeCell="N39" sqref="A39:N39"/>
    </sheetView>
  </sheetViews>
  <sheetFormatPr defaultColWidth="11" defaultRowHeight="15" x14ac:dyDescent="0.25"/>
  <cols>
    <col min="1" max="1" width="8.28515625" style="43" customWidth="1"/>
    <col min="2" max="2" width="17.5703125" customWidth="1"/>
    <col min="3" max="3" width="7.140625" customWidth="1"/>
    <col min="4" max="4" width="10.140625" customWidth="1"/>
    <col min="5" max="6" width="9.7109375" customWidth="1"/>
    <col min="7" max="7" width="8.5703125" customWidth="1"/>
    <col min="8" max="8" width="10.28515625" customWidth="1"/>
    <col min="9" max="9" width="9.140625" customWidth="1"/>
    <col min="10" max="10" width="10" customWidth="1"/>
    <col min="11" max="11" width="9.42578125" customWidth="1"/>
    <col min="12" max="12" width="10.42578125" customWidth="1"/>
    <col min="13" max="13" width="9" customWidth="1"/>
  </cols>
  <sheetData>
    <row r="1" spans="1:15" x14ac:dyDescent="0.25">
      <c r="A1" s="570" t="s">
        <v>129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</row>
    <row r="2" spans="1:15" ht="15.75" customHeight="1" x14ac:dyDescent="0.25">
      <c r="A2" s="140" t="s">
        <v>157</v>
      </c>
      <c r="B2" s="140"/>
      <c r="C2" s="565" t="s">
        <v>159</v>
      </c>
      <c r="D2" s="566"/>
      <c r="E2" s="566"/>
      <c r="F2" s="566"/>
      <c r="G2" s="566"/>
      <c r="H2" s="567"/>
      <c r="I2" s="571" t="s">
        <v>158</v>
      </c>
      <c r="J2" s="571"/>
      <c r="K2" s="571"/>
      <c r="L2" s="571"/>
      <c r="M2" s="571"/>
      <c r="N2" s="571"/>
      <c r="O2" s="48"/>
    </row>
    <row r="3" spans="1:15" x14ac:dyDescent="0.25">
      <c r="A3" s="562" t="s">
        <v>67</v>
      </c>
      <c r="B3" s="562" t="s">
        <v>41</v>
      </c>
      <c r="C3" s="562" t="s">
        <v>103</v>
      </c>
      <c r="D3" s="562" t="s">
        <v>104</v>
      </c>
      <c r="E3" s="562" t="s">
        <v>105</v>
      </c>
      <c r="F3" s="562" t="s">
        <v>104</v>
      </c>
      <c r="G3" s="562" t="s">
        <v>106</v>
      </c>
      <c r="H3" s="562" t="s">
        <v>104</v>
      </c>
      <c r="I3" s="562" t="s">
        <v>107</v>
      </c>
      <c r="J3" s="562" t="s">
        <v>104</v>
      </c>
      <c r="K3" s="562" t="s">
        <v>108</v>
      </c>
      <c r="L3" s="562" t="s">
        <v>104</v>
      </c>
      <c r="M3" s="562" t="s">
        <v>109</v>
      </c>
      <c r="N3" s="562" t="s">
        <v>104</v>
      </c>
    </row>
    <row r="4" spans="1:15" ht="34.5" customHeight="1" thickBot="1" x14ac:dyDescent="0.3">
      <c r="A4" s="563"/>
      <c r="B4" s="564"/>
      <c r="C4" s="564" t="s">
        <v>103</v>
      </c>
      <c r="D4" s="563"/>
      <c r="E4" s="564" t="s">
        <v>105</v>
      </c>
      <c r="F4" s="563"/>
      <c r="G4" s="564" t="s">
        <v>106</v>
      </c>
      <c r="H4" s="563"/>
      <c r="I4" s="564"/>
      <c r="J4" s="563"/>
      <c r="K4" s="564"/>
      <c r="L4" s="563"/>
      <c r="M4" s="564"/>
      <c r="N4" s="563"/>
    </row>
    <row r="5" spans="1:15" ht="15.75" customHeight="1" thickBot="1" x14ac:dyDescent="0.3">
      <c r="A5" s="85">
        <v>1</v>
      </c>
      <c r="B5" s="285">
        <v>2</v>
      </c>
      <c r="C5" s="285">
        <v>3</v>
      </c>
      <c r="D5" s="286">
        <v>4</v>
      </c>
      <c r="E5" s="285">
        <v>5</v>
      </c>
      <c r="F5" s="286">
        <v>6</v>
      </c>
      <c r="G5" s="285">
        <v>7</v>
      </c>
      <c r="H5" s="286">
        <v>8</v>
      </c>
      <c r="I5" s="285">
        <v>9</v>
      </c>
      <c r="J5" s="286">
        <v>10</v>
      </c>
      <c r="K5" s="285">
        <v>11</v>
      </c>
      <c r="L5" s="286">
        <v>12</v>
      </c>
      <c r="M5" s="285">
        <v>13</v>
      </c>
      <c r="N5" s="287">
        <v>14</v>
      </c>
    </row>
    <row r="6" spans="1:15" x14ac:dyDescent="0.25">
      <c r="A6" s="282">
        <v>1</v>
      </c>
      <c r="B6" s="32" t="s">
        <v>70</v>
      </c>
      <c r="C6" s="283">
        <v>1</v>
      </c>
      <c r="D6" s="284">
        <v>3.7037037037037035E-2</v>
      </c>
      <c r="E6" s="84">
        <v>13</v>
      </c>
      <c r="F6" s="284">
        <v>0.48148148148148145</v>
      </c>
      <c r="G6" s="283">
        <v>13</v>
      </c>
      <c r="H6" s="284">
        <v>0.48148148148148145</v>
      </c>
      <c r="I6" s="283">
        <v>2</v>
      </c>
      <c r="J6" s="284">
        <v>7.407407407407407E-2</v>
      </c>
      <c r="K6" s="283">
        <v>22</v>
      </c>
      <c r="L6" s="284">
        <v>0.81481481481481477</v>
      </c>
      <c r="M6" s="283">
        <v>3</v>
      </c>
      <c r="N6" s="284">
        <v>0.1111111111111111</v>
      </c>
    </row>
    <row r="7" spans="1:15" x14ac:dyDescent="0.25">
      <c r="A7" s="41">
        <v>2</v>
      </c>
      <c r="B7" s="31" t="s">
        <v>5</v>
      </c>
      <c r="C7" s="81">
        <v>6</v>
      </c>
      <c r="D7" s="82">
        <v>0.23076923076923078</v>
      </c>
      <c r="E7" s="23">
        <v>4</v>
      </c>
      <c r="F7" s="82">
        <v>0.15384615384615385</v>
      </c>
      <c r="G7" s="81">
        <v>16</v>
      </c>
      <c r="H7" s="82">
        <v>0.61538461538461542</v>
      </c>
      <c r="I7" s="81">
        <v>4</v>
      </c>
      <c r="J7" s="82">
        <v>0.15384615384615385</v>
      </c>
      <c r="K7" s="81">
        <v>16</v>
      </c>
      <c r="L7" s="82">
        <v>0.61538461538461542</v>
      </c>
      <c r="M7" s="81">
        <v>6</v>
      </c>
      <c r="N7" s="82">
        <v>0.23076923076923078</v>
      </c>
    </row>
    <row r="8" spans="1:15" x14ac:dyDescent="0.25">
      <c r="A8" s="41">
        <v>3</v>
      </c>
      <c r="B8" s="31" t="s">
        <v>6</v>
      </c>
      <c r="C8" s="81">
        <v>4</v>
      </c>
      <c r="D8" s="82">
        <v>0.15384615384615385</v>
      </c>
      <c r="E8" s="23">
        <v>6</v>
      </c>
      <c r="F8" s="82">
        <v>0.23076923076923078</v>
      </c>
      <c r="G8" s="81">
        <v>16</v>
      </c>
      <c r="H8" s="82">
        <v>0.61538461538461542</v>
      </c>
      <c r="I8" s="81">
        <v>4</v>
      </c>
      <c r="J8" s="82">
        <v>0.15384615384615385</v>
      </c>
      <c r="K8" s="81">
        <v>13</v>
      </c>
      <c r="L8" s="82">
        <v>0.5</v>
      </c>
      <c r="M8" s="81">
        <v>9</v>
      </c>
      <c r="N8" s="82">
        <v>0.34615384615384615</v>
      </c>
    </row>
    <row r="9" spans="1:15" x14ac:dyDescent="0.25">
      <c r="A9" s="41">
        <v>4</v>
      </c>
      <c r="B9" s="31" t="s">
        <v>7</v>
      </c>
      <c r="C9" s="81">
        <v>0</v>
      </c>
      <c r="D9" s="82">
        <v>0</v>
      </c>
      <c r="E9" s="23">
        <v>5</v>
      </c>
      <c r="F9" s="82">
        <v>0.21739130434782608</v>
      </c>
      <c r="G9" s="81">
        <v>18</v>
      </c>
      <c r="H9" s="82">
        <v>0.78260869565217395</v>
      </c>
      <c r="I9" s="81">
        <v>0</v>
      </c>
      <c r="J9" s="82">
        <v>0</v>
      </c>
      <c r="K9" s="81">
        <v>13</v>
      </c>
      <c r="L9" s="82">
        <v>0.56521739130434778</v>
      </c>
      <c r="M9" s="81">
        <v>10</v>
      </c>
      <c r="N9" s="82">
        <v>0.43478260869565216</v>
      </c>
    </row>
    <row r="10" spans="1:15" x14ac:dyDescent="0.25">
      <c r="A10" s="41">
        <v>5</v>
      </c>
      <c r="B10" s="31" t="s">
        <v>8</v>
      </c>
      <c r="C10" s="81">
        <v>9</v>
      </c>
      <c r="D10" s="82">
        <v>0.17307692307692307</v>
      </c>
      <c r="E10" s="23">
        <v>8</v>
      </c>
      <c r="F10" s="82">
        <v>0.15384615384615385</v>
      </c>
      <c r="G10" s="81">
        <v>35</v>
      </c>
      <c r="H10" s="82">
        <v>0.67307692307692313</v>
      </c>
      <c r="I10" s="81">
        <v>6</v>
      </c>
      <c r="J10" s="82">
        <v>0.11538461538461539</v>
      </c>
      <c r="K10" s="81">
        <v>24</v>
      </c>
      <c r="L10" s="82">
        <v>0.46153846153846156</v>
      </c>
      <c r="M10" s="81">
        <v>22</v>
      </c>
      <c r="N10" s="82">
        <v>0.42307692307692307</v>
      </c>
    </row>
    <row r="11" spans="1:15" x14ac:dyDescent="0.25">
      <c r="A11" s="41">
        <v>6</v>
      </c>
      <c r="B11" s="31" t="s">
        <v>9</v>
      </c>
      <c r="C11" s="81">
        <v>2</v>
      </c>
      <c r="D11" s="82">
        <v>0.08</v>
      </c>
      <c r="E11" s="23">
        <v>6</v>
      </c>
      <c r="F11" s="82">
        <v>0.24</v>
      </c>
      <c r="G11" s="81">
        <v>17</v>
      </c>
      <c r="H11" s="82">
        <v>0.68</v>
      </c>
      <c r="I11" s="81">
        <v>1</v>
      </c>
      <c r="J11" s="82">
        <v>0.04</v>
      </c>
      <c r="K11" s="81">
        <v>11</v>
      </c>
      <c r="L11" s="82">
        <v>0.44</v>
      </c>
      <c r="M11" s="81">
        <v>13</v>
      </c>
      <c r="N11" s="82">
        <v>0.52</v>
      </c>
    </row>
    <row r="12" spans="1:15" x14ac:dyDescent="0.25">
      <c r="A12" s="41">
        <v>7</v>
      </c>
      <c r="B12" s="31" t="s">
        <v>10</v>
      </c>
      <c r="C12" s="81">
        <v>7</v>
      </c>
      <c r="D12" s="82">
        <v>0.17073170731707318</v>
      </c>
      <c r="E12" s="23">
        <v>10</v>
      </c>
      <c r="F12" s="82">
        <v>0.24390243902439024</v>
      </c>
      <c r="G12" s="81">
        <v>24</v>
      </c>
      <c r="H12" s="82">
        <v>0.58536585365853655</v>
      </c>
      <c r="I12" s="81">
        <v>4</v>
      </c>
      <c r="J12" s="82">
        <v>9.7560975609756101E-2</v>
      </c>
      <c r="K12" s="81">
        <v>26</v>
      </c>
      <c r="L12" s="82">
        <v>0.63414634146341464</v>
      </c>
      <c r="M12" s="81">
        <v>11</v>
      </c>
      <c r="N12" s="82">
        <v>0.26829268292682928</v>
      </c>
    </row>
    <row r="13" spans="1:15" x14ac:dyDescent="0.25">
      <c r="A13" s="41">
        <v>8</v>
      </c>
      <c r="B13" s="31" t="s">
        <v>11</v>
      </c>
      <c r="C13" s="81">
        <v>0</v>
      </c>
      <c r="D13" s="82">
        <v>0</v>
      </c>
      <c r="E13" s="23">
        <v>9</v>
      </c>
      <c r="F13" s="82">
        <v>0.28125</v>
      </c>
      <c r="G13" s="81">
        <v>23</v>
      </c>
      <c r="H13" s="82">
        <v>0.71875</v>
      </c>
      <c r="I13" s="81">
        <v>0</v>
      </c>
      <c r="J13" s="82">
        <v>0</v>
      </c>
      <c r="K13" s="81">
        <v>22</v>
      </c>
      <c r="L13" s="82">
        <v>0.6875</v>
      </c>
      <c r="M13" s="81">
        <v>10</v>
      </c>
      <c r="N13" s="82">
        <v>0.3125</v>
      </c>
    </row>
    <row r="14" spans="1:15" x14ac:dyDescent="0.25">
      <c r="A14" s="41">
        <v>9</v>
      </c>
      <c r="B14" s="31" t="s">
        <v>12</v>
      </c>
      <c r="C14" s="81">
        <v>6</v>
      </c>
      <c r="D14" s="82">
        <v>0.1276595744680851</v>
      </c>
      <c r="E14" s="23">
        <v>14</v>
      </c>
      <c r="F14" s="82">
        <v>0.2978723404255319</v>
      </c>
      <c r="G14" s="81">
        <v>27</v>
      </c>
      <c r="H14" s="82">
        <v>0.57446808510638303</v>
      </c>
      <c r="I14" s="81">
        <v>5</v>
      </c>
      <c r="J14" s="82">
        <v>0.10638297872340426</v>
      </c>
      <c r="K14" s="81">
        <v>25</v>
      </c>
      <c r="L14" s="82">
        <v>0.53191489361702127</v>
      </c>
      <c r="M14" s="81">
        <v>17</v>
      </c>
      <c r="N14" s="82">
        <v>0.36170212765957449</v>
      </c>
    </row>
    <row r="15" spans="1:15" x14ac:dyDescent="0.25">
      <c r="A15" s="41">
        <v>10</v>
      </c>
      <c r="B15" s="31" t="s">
        <v>13</v>
      </c>
      <c r="C15" s="81">
        <v>1</v>
      </c>
      <c r="D15" s="82">
        <v>5.5555555555555552E-2</v>
      </c>
      <c r="E15" s="23">
        <v>1</v>
      </c>
      <c r="F15" s="82">
        <v>5.5555555555555552E-2</v>
      </c>
      <c r="G15" s="81">
        <v>16</v>
      </c>
      <c r="H15" s="82">
        <v>0.88888888888888884</v>
      </c>
      <c r="I15" s="81">
        <v>1</v>
      </c>
      <c r="J15" s="82">
        <v>5.5555555555555552E-2</v>
      </c>
      <c r="K15" s="81">
        <v>8</v>
      </c>
      <c r="L15" s="82">
        <v>0.44444444444444442</v>
      </c>
      <c r="M15" s="81">
        <v>9</v>
      </c>
      <c r="N15" s="82">
        <v>0.5</v>
      </c>
    </row>
    <row r="16" spans="1:15" x14ac:dyDescent="0.25">
      <c r="A16" s="41">
        <v>11</v>
      </c>
      <c r="B16" s="31" t="s">
        <v>14</v>
      </c>
      <c r="C16" s="81">
        <v>4</v>
      </c>
      <c r="D16" s="82">
        <v>0.1</v>
      </c>
      <c r="E16" s="23">
        <v>10</v>
      </c>
      <c r="F16" s="82">
        <v>0.25</v>
      </c>
      <c r="G16" s="81">
        <v>26</v>
      </c>
      <c r="H16" s="82">
        <v>0.65</v>
      </c>
      <c r="I16" s="81">
        <v>1</v>
      </c>
      <c r="J16" s="82">
        <v>2.5000000000000001E-2</v>
      </c>
      <c r="K16" s="81">
        <v>23</v>
      </c>
      <c r="L16" s="82">
        <v>0.57499999999999996</v>
      </c>
      <c r="M16" s="81">
        <v>16</v>
      </c>
      <c r="N16" s="82">
        <v>0.4</v>
      </c>
    </row>
    <row r="17" spans="1:14" x14ac:dyDescent="0.25">
      <c r="A17" s="41">
        <v>12</v>
      </c>
      <c r="B17" s="31" t="s">
        <v>15</v>
      </c>
      <c r="C17" s="81">
        <v>0</v>
      </c>
      <c r="D17" s="82">
        <v>0</v>
      </c>
      <c r="E17" s="23">
        <v>5</v>
      </c>
      <c r="F17" s="82">
        <v>0.22727272727272727</v>
      </c>
      <c r="G17" s="81">
        <v>17</v>
      </c>
      <c r="H17" s="82">
        <v>0.77272727272727271</v>
      </c>
      <c r="I17" s="81">
        <v>0</v>
      </c>
      <c r="J17" s="82">
        <v>0</v>
      </c>
      <c r="K17" s="81">
        <v>16</v>
      </c>
      <c r="L17" s="82">
        <v>0.72727272727272729</v>
      </c>
      <c r="M17" s="81">
        <v>6</v>
      </c>
      <c r="N17" s="82">
        <v>0.27272727272727271</v>
      </c>
    </row>
    <row r="18" spans="1:14" x14ac:dyDescent="0.25">
      <c r="A18" s="41">
        <v>13</v>
      </c>
      <c r="B18" s="31" t="s">
        <v>16</v>
      </c>
      <c r="C18" s="81">
        <v>5</v>
      </c>
      <c r="D18" s="82">
        <v>0.10638297872340426</v>
      </c>
      <c r="E18" s="23">
        <v>11</v>
      </c>
      <c r="F18" s="82">
        <v>0.23404255319148937</v>
      </c>
      <c r="G18" s="81">
        <v>31</v>
      </c>
      <c r="H18" s="82">
        <v>0.65957446808510634</v>
      </c>
      <c r="I18" s="81">
        <v>3</v>
      </c>
      <c r="J18" s="82">
        <v>6.3829787234042548E-2</v>
      </c>
      <c r="K18" s="81">
        <v>29</v>
      </c>
      <c r="L18" s="82">
        <v>0.61702127659574468</v>
      </c>
      <c r="M18" s="81">
        <v>15</v>
      </c>
      <c r="N18" s="82">
        <v>0.31914893617021278</v>
      </c>
    </row>
    <row r="19" spans="1:14" x14ac:dyDescent="0.25">
      <c r="A19" s="41">
        <v>14</v>
      </c>
      <c r="B19" s="31" t="s">
        <v>17</v>
      </c>
      <c r="C19" s="81">
        <v>2</v>
      </c>
      <c r="D19" s="82">
        <v>5.128205128205128E-2</v>
      </c>
      <c r="E19" s="23">
        <v>4</v>
      </c>
      <c r="F19" s="82">
        <v>0.10256410256410256</v>
      </c>
      <c r="G19" s="81">
        <v>33</v>
      </c>
      <c r="H19" s="82">
        <v>0.84615384615384615</v>
      </c>
      <c r="I19" s="81">
        <v>1</v>
      </c>
      <c r="J19" s="82">
        <v>2.564102564102564E-2</v>
      </c>
      <c r="K19" s="81">
        <v>20</v>
      </c>
      <c r="L19" s="82">
        <v>0.51282051282051277</v>
      </c>
      <c r="M19" s="81">
        <v>18</v>
      </c>
      <c r="N19" s="82">
        <v>0.46153846153846156</v>
      </c>
    </row>
    <row r="20" spans="1:14" x14ac:dyDescent="0.25">
      <c r="A20" s="41">
        <v>15</v>
      </c>
      <c r="B20" s="31" t="s">
        <v>18</v>
      </c>
      <c r="C20" s="81">
        <v>8</v>
      </c>
      <c r="D20" s="82">
        <v>0.15094339622641509</v>
      </c>
      <c r="E20" s="23">
        <v>12</v>
      </c>
      <c r="F20" s="82">
        <v>0.22641509433962265</v>
      </c>
      <c r="G20" s="81">
        <v>33</v>
      </c>
      <c r="H20" s="82">
        <v>0.62264150943396224</v>
      </c>
      <c r="I20" s="81">
        <v>4</v>
      </c>
      <c r="J20" s="82">
        <v>7.5471698113207544E-2</v>
      </c>
      <c r="K20" s="81">
        <v>24</v>
      </c>
      <c r="L20" s="82">
        <v>0.45283018867924529</v>
      </c>
      <c r="M20" s="81">
        <v>25</v>
      </c>
      <c r="N20" s="82">
        <v>0.47169811320754718</v>
      </c>
    </row>
    <row r="21" spans="1:14" x14ac:dyDescent="0.25">
      <c r="A21" s="41">
        <v>16</v>
      </c>
      <c r="B21" s="31" t="s">
        <v>19</v>
      </c>
      <c r="C21" s="81">
        <v>2</v>
      </c>
      <c r="D21" s="82">
        <v>0.2</v>
      </c>
      <c r="E21" s="23">
        <v>1</v>
      </c>
      <c r="F21" s="82">
        <v>0.1</v>
      </c>
      <c r="G21" s="81">
        <v>7</v>
      </c>
      <c r="H21" s="82">
        <v>0.7</v>
      </c>
      <c r="I21" s="81">
        <v>2</v>
      </c>
      <c r="J21" s="82">
        <v>0.2</v>
      </c>
      <c r="K21" s="81">
        <v>7</v>
      </c>
      <c r="L21" s="82">
        <v>0.7</v>
      </c>
      <c r="M21" s="81">
        <v>1</v>
      </c>
      <c r="N21" s="82">
        <v>0.1</v>
      </c>
    </row>
    <row r="22" spans="1:14" x14ac:dyDescent="0.25">
      <c r="A22" s="41">
        <v>17</v>
      </c>
      <c r="B22" s="31" t="s">
        <v>20</v>
      </c>
      <c r="C22" s="81">
        <v>6</v>
      </c>
      <c r="D22" s="82">
        <v>0.13043478260869565</v>
      </c>
      <c r="E22" s="23">
        <v>14</v>
      </c>
      <c r="F22" s="82">
        <v>0.30434782608695654</v>
      </c>
      <c r="G22" s="81">
        <v>26</v>
      </c>
      <c r="H22" s="82">
        <v>0.56521739130434778</v>
      </c>
      <c r="I22" s="81">
        <v>2</v>
      </c>
      <c r="J22" s="82">
        <v>4.3478260869565216E-2</v>
      </c>
      <c r="K22" s="81">
        <v>33</v>
      </c>
      <c r="L22" s="82">
        <v>0.71739130434782605</v>
      </c>
      <c r="M22" s="81">
        <v>11</v>
      </c>
      <c r="N22" s="82">
        <v>0.2391304347826087</v>
      </c>
    </row>
    <row r="23" spans="1:14" x14ac:dyDescent="0.25">
      <c r="A23" s="41">
        <v>18</v>
      </c>
      <c r="B23" s="31" t="s">
        <v>21</v>
      </c>
      <c r="C23" s="81">
        <v>2</v>
      </c>
      <c r="D23" s="82">
        <v>4.878048780487805E-2</v>
      </c>
      <c r="E23" s="23">
        <v>7</v>
      </c>
      <c r="F23" s="82">
        <v>0.17073170731707318</v>
      </c>
      <c r="G23" s="81">
        <v>32</v>
      </c>
      <c r="H23" s="82">
        <v>0.78048780487804881</v>
      </c>
      <c r="I23" s="81">
        <v>0</v>
      </c>
      <c r="J23" s="82">
        <v>0</v>
      </c>
      <c r="K23" s="81">
        <v>23</v>
      </c>
      <c r="L23" s="82">
        <v>0.56097560975609762</v>
      </c>
      <c r="M23" s="81">
        <v>18</v>
      </c>
      <c r="N23" s="82">
        <v>0.43902439024390244</v>
      </c>
    </row>
    <row r="24" spans="1:14" x14ac:dyDescent="0.25">
      <c r="A24" s="41">
        <v>19</v>
      </c>
      <c r="B24" s="31" t="s">
        <v>22</v>
      </c>
      <c r="C24" s="81">
        <v>7</v>
      </c>
      <c r="D24" s="82">
        <v>0.1206896551724138</v>
      </c>
      <c r="E24" s="23">
        <v>12</v>
      </c>
      <c r="F24" s="82">
        <v>0.20689655172413793</v>
      </c>
      <c r="G24" s="81">
        <v>39</v>
      </c>
      <c r="H24" s="82">
        <v>0.67241379310344829</v>
      </c>
      <c r="I24" s="81">
        <v>2</v>
      </c>
      <c r="J24" s="82">
        <v>3.4482758620689655E-2</v>
      </c>
      <c r="K24" s="81">
        <v>27</v>
      </c>
      <c r="L24" s="82">
        <v>0.46551724137931033</v>
      </c>
      <c r="M24" s="81">
        <v>29</v>
      </c>
      <c r="N24" s="82">
        <v>0.5</v>
      </c>
    </row>
    <row r="25" spans="1:14" x14ac:dyDescent="0.25">
      <c r="A25" s="41">
        <v>20</v>
      </c>
      <c r="B25" s="31" t="s">
        <v>23</v>
      </c>
      <c r="C25" s="81">
        <v>4</v>
      </c>
      <c r="D25" s="82">
        <v>7.6923076923076927E-2</v>
      </c>
      <c r="E25" s="23">
        <v>12</v>
      </c>
      <c r="F25" s="82">
        <v>0.23076923076923078</v>
      </c>
      <c r="G25" s="81">
        <v>36</v>
      </c>
      <c r="H25" s="82">
        <v>0.69230769230769229</v>
      </c>
      <c r="I25" s="81">
        <v>0</v>
      </c>
      <c r="J25" s="82">
        <v>0</v>
      </c>
      <c r="K25" s="81">
        <v>21</v>
      </c>
      <c r="L25" s="82">
        <v>0.40384615384615385</v>
      </c>
      <c r="M25" s="81">
        <v>31</v>
      </c>
      <c r="N25" s="82">
        <v>0.59615384615384615</v>
      </c>
    </row>
    <row r="26" spans="1:14" x14ac:dyDescent="0.25">
      <c r="A26" s="41">
        <v>21</v>
      </c>
      <c r="B26" s="31" t="s">
        <v>24</v>
      </c>
      <c r="C26" s="81">
        <v>6</v>
      </c>
      <c r="D26" s="82">
        <v>0.19354838709677419</v>
      </c>
      <c r="E26" s="23">
        <v>5</v>
      </c>
      <c r="F26" s="82">
        <v>0.16129032258064516</v>
      </c>
      <c r="G26" s="81">
        <v>20</v>
      </c>
      <c r="H26" s="82">
        <v>0.64516129032258063</v>
      </c>
      <c r="I26" s="81">
        <v>1</v>
      </c>
      <c r="J26" s="82">
        <v>3.2258064516129031E-2</v>
      </c>
      <c r="K26" s="81">
        <v>21</v>
      </c>
      <c r="L26" s="82">
        <v>0.67741935483870963</v>
      </c>
      <c r="M26" s="81">
        <v>9</v>
      </c>
      <c r="N26" s="82">
        <v>0.29032258064516131</v>
      </c>
    </row>
    <row r="27" spans="1:14" x14ac:dyDescent="0.25">
      <c r="A27" s="41">
        <v>22</v>
      </c>
      <c r="B27" s="31" t="s">
        <v>25</v>
      </c>
      <c r="C27" s="81">
        <v>1</v>
      </c>
      <c r="D27" s="82">
        <v>5.8823529411764705E-2</v>
      </c>
      <c r="E27" s="23">
        <v>5</v>
      </c>
      <c r="F27" s="82">
        <v>0.29411764705882354</v>
      </c>
      <c r="G27" s="81">
        <v>11</v>
      </c>
      <c r="H27" s="82">
        <v>0.6470588235294118</v>
      </c>
      <c r="I27" s="81">
        <v>0</v>
      </c>
      <c r="J27" s="82">
        <v>0</v>
      </c>
      <c r="K27" s="81">
        <v>16</v>
      </c>
      <c r="L27" s="82">
        <v>0.94117647058823528</v>
      </c>
      <c r="M27" s="81">
        <v>1</v>
      </c>
      <c r="N27" s="82">
        <v>5.8823529411764705E-2</v>
      </c>
    </row>
    <row r="28" spans="1:14" x14ac:dyDescent="0.25">
      <c r="A28" s="41">
        <v>23</v>
      </c>
      <c r="B28" s="31" t="s">
        <v>26</v>
      </c>
      <c r="C28" s="81">
        <v>2</v>
      </c>
      <c r="D28" s="82">
        <v>0.1</v>
      </c>
      <c r="E28" s="23">
        <v>2</v>
      </c>
      <c r="F28" s="82">
        <v>0.1</v>
      </c>
      <c r="G28" s="81">
        <v>16</v>
      </c>
      <c r="H28" s="82">
        <v>0.8</v>
      </c>
      <c r="I28" s="81">
        <v>0</v>
      </c>
      <c r="J28" s="82">
        <v>0</v>
      </c>
      <c r="K28" s="81">
        <v>14</v>
      </c>
      <c r="L28" s="82">
        <v>0.7</v>
      </c>
      <c r="M28" s="81">
        <v>6</v>
      </c>
      <c r="N28" s="82">
        <v>0.3</v>
      </c>
    </row>
    <row r="29" spans="1:14" x14ac:dyDescent="0.25">
      <c r="A29" s="41">
        <v>24</v>
      </c>
      <c r="B29" s="31" t="s">
        <v>27</v>
      </c>
      <c r="C29" s="81">
        <v>2</v>
      </c>
      <c r="D29" s="82">
        <v>3.4482758620689655E-2</v>
      </c>
      <c r="E29" s="23">
        <v>8</v>
      </c>
      <c r="F29" s="82">
        <v>0.13793103448275862</v>
      </c>
      <c r="G29" s="81">
        <v>48</v>
      </c>
      <c r="H29" s="82">
        <v>0.82758620689655171</v>
      </c>
      <c r="I29" s="81">
        <v>3</v>
      </c>
      <c r="J29" s="82">
        <v>5.1724137931034482E-2</v>
      </c>
      <c r="K29" s="81">
        <v>29</v>
      </c>
      <c r="L29" s="82">
        <v>0.5</v>
      </c>
      <c r="M29" s="81">
        <v>26</v>
      </c>
      <c r="N29" s="82">
        <v>0.44827586206896552</v>
      </c>
    </row>
    <row r="30" spans="1:14" x14ac:dyDescent="0.25">
      <c r="A30" s="41">
        <v>25</v>
      </c>
      <c r="B30" s="31" t="s">
        <v>28</v>
      </c>
      <c r="C30" s="81">
        <v>8</v>
      </c>
      <c r="D30" s="82">
        <v>0.13114754098360656</v>
      </c>
      <c r="E30" s="23">
        <v>15</v>
      </c>
      <c r="F30" s="82">
        <v>0.24590163934426229</v>
      </c>
      <c r="G30" s="81">
        <v>38</v>
      </c>
      <c r="H30" s="82">
        <v>0.62295081967213117</v>
      </c>
      <c r="I30" s="81">
        <v>2</v>
      </c>
      <c r="J30" s="82">
        <v>3.2786885245901641E-2</v>
      </c>
      <c r="K30" s="81">
        <v>37</v>
      </c>
      <c r="L30" s="82">
        <v>0.60655737704918034</v>
      </c>
      <c r="M30" s="81">
        <v>22</v>
      </c>
      <c r="N30" s="82">
        <v>0.36065573770491804</v>
      </c>
    </row>
    <row r="31" spans="1:14" x14ac:dyDescent="0.25">
      <c r="A31" s="41">
        <v>26</v>
      </c>
      <c r="B31" s="31" t="s">
        <v>29</v>
      </c>
      <c r="C31" s="81">
        <v>3</v>
      </c>
      <c r="D31" s="82">
        <v>0.12</v>
      </c>
      <c r="E31" s="23">
        <v>10</v>
      </c>
      <c r="F31" s="82">
        <v>0.4</v>
      </c>
      <c r="G31" s="81">
        <v>12</v>
      </c>
      <c r="H31" s="82">
        <v>0.48</v>
      </c>
      <c r="I31" s="81">
        <v>3</v>
      </c>
      <c r="J31" s="82">
        <v>0.12</v>
      </c>
      <c r="K31" s="81">
        <v>13</v>
      </c>
      <c r="L31" s="82">
        <v>0.52</v>
      </c>
      <c r="M31" s="81">
        <v>9</v>
      </c>
      <c r="N31" s="82">
        <v>0.36</v>
      </c>
    </row>
    <row r="32" spans="1:14" x14ac:dyDescent="0.25">
      <c r="A32" s="41">
        <v>27</v>
      </c>
      <c r="B32" s="31" t="s">
        <v>30</v>
      </c>
      <c r="C32" s="81">
        <v>3</v>
      </c>
      <c r="D32" s="82">
        <v>7.3170731707317069E-2</v>
      </c>
      <c r="E32" s="23">
        <v>8</v>
      </c>
      <c r="F32" s="82">
        <v>0.1951219512195122</v>
      </c>
      <c r="G32" s="81">
        <v>30</v>
      </c>
      <c r="H32" s="82">
        <v>0.73170731707317072</v>
      </c>
      <c r="I32" s="81">
        <v>3</v>
      </c>
      <c r="J32" s="82">
        <v>7.3170731707317069E-2</v>
      </c>
      <c r="K32" s="81">
        <v>29</v>
      </c>
      <c r="L32" s="82">
        <v>0.70731707317073167</v>
      </c>
      <c r="M32" s="81">
        <v>9</v>
      </c>
      <c r="N32" s="82">
        <v>0.21951219512195122</v>
      </c>
    </row>
    <row r="33" spans="1:14" x14ac:dyDescent="0.25">
      <c r="A33" s="41">
        <v>28</v>
      </c>
      <c r="B33" s="31" t="s">
        <v>31</v>
      </c>
      <c r="C33" s="81">
        <v>6</v>
      </c>
      <c r="D33" s="82">
        <v>5.3571428571428568E-2</v>
      </c>
      <c r="E33" s="23">
        <v>17</v>
      </c>
      <c r="F33" s="82">
        <v>0.15178571428571427</v>
      </c>
      <c r="G33" s="81">
        <v>89</v>
      </c>
      <c r="H33" s="82">
        <v>0.7946428571428571</v>
      </c>
      <c r="I33" s="81">
        <v>9</v>
      </c>
      <c r="J33" s="82">
        <v>8.0357142857142863E-2</v>
      </c>
      <c r="K33" s="81">
        <v>55</v>
      </c>
      <c r="L33" s="82">
        <v>0.49107142857142855</v>
      </c>
      <c r="M33" s="81">
        <v>48</v>
      </c>
      <c r="N33" s="82">
        <v>0.42857142857142855</v>
      </c>
    </row>
    <row r="34" spans="1:14" x14ac:dyDescent="0.25">
      <c r="A34" s="41">
        <v>29</v>
      </c>
      <c r="B34" s="31" t="s">
        <v>32</v>
      </c>
      <c r="C34" s="81">
        <v>9</v>
      </c>
      <c r="D34" s="82">
        <v>0.12</v>
      </c>
      <c r="E34" s="23">
        <v>20</v>
      </c>
      <c r="F34" s="82">
        <v>0.26666666666666666</v>
      </c>
      <c r="G34" s="81">
        <v>46</v>
      </c>
      <c r="H34" s="82">
        <v>0.61333333333333329</v>
      </c>
      <c r="I34" s="81">
        <v>8</v>
      </c>
      <c r="J34" s="82">
        <v>0.10666666666666667</v>
      </c>
      <c r="K34" s="81">
        <v>41</v>
      </c>
      <c r="L34" s="82">
        <v>0.54666666666666663</v>
      </c>
      <c r="M34" s="81">
        <v>26</v>
      </c>
      <c r="N34" s="82">
        <v>0.34666666666666668</v>
      </c>
    </row>
    <row r="35" spans="1:14" x14ac:dyDescent="0.25">
      <c r="A35" s="41">
        <v>30</v>
      </c>
      <c r="B35" s="31" t="s">
        <v>33</v>
      </c>
      <c r="C35" s="81">
        <v>10</v>
      </c>
      <c r="D35" s="82">
        <v>6.7114093959731544E-2</v>
      </c>
      <c r="E35" s="23">
        <v>45</v>
      </c>
      <c r="F35" s="82">
        <v>0.30201342281879195</v>
      </c>
      <c r="G35" s="81">
        <v>94</v>
      </c>
      <c r="H35" s="82">
        <v>0.63087248322147649</v>
      </c>
      <c r="I35" s="81">
        <v>22</v>
      </c>
      <c r="J35" s="82">
        <v>0.1476510067114094</v>
      </c>
      <c r="K35" s="81">
        <v>72</v>
      </c>
      <c r="L35" s="82">
        <v>0.48322147651006714</v>
      </c>
      <c r="M35" s="81">
        <v>55</v>
      </c>
      <c r="N35" s="82">
        <v>0.36912751677852351</v>
      </c>
    </row>
    <row r="36" spans="1:14" x14ac:dyDescent="0.25">
      <c r="A36" s="41">
        <v>31</v>
      </c>
      <c r="B36" s="31" t="s">
        <v>34</v>
      </c>
      <c r="C36" s="81">
        <v>3</v>
      </c>
      <c r="D36" s="82">
        <v>8.3333333333333329E-2</v>
      </c>
      <c r="E36" s="23">
        <v>3</v>
      </c>
      <c r="F36" s="82">
        <v>8.3333333333333329E-2</v>
      </c>
      <c r="G36" s="81">
        <v>30</v>
      </c>
      <c r="H36" s="82">
        <v>0.83333333333333337</v>
      </c>
      <c r="I36" s="81">
        <v>1</v>
      </c>
      <c r="J36" s="82">
        <v>2.7777777777777776E-2</v>
      </c>
      <c r="K36" s="81">
        <v>24</v>
      </c>
      <c r="L36" s="82">
        <v>0.66666666666666663</v>
      </c>
      <c r="M36" s="81">
        <v>11</v>
      </c>
      <c r="N36" s="82">
        <v>0.30555555555555558</v>
      </c>
    </row>
    <row r="37" spans="1:14" x14ac:dyDescent="0.25">
      <c r="A37" s="41">
        <v>32</v>
      </c>
      <c r="B37" s="31" t="s">
        <v>35</v>
      </c>
      <c r="C37" s="81">
        <v>1</v>
      </c>
      <c r="D37" s="82">
        <v>0.04</v>
      </c>
      <c r="E37" s="23">
        <v>3</v>
      </c>
      <c r="F37" s="82">
        <v>0.12</v>
      </c>
      <c r="G37" s="81">
        <v>21</v>
      </c>
      <c r="H37" s="82">
        <v>0.84</v>
      </c>
      <c r="I37" s="81">
        <v>1</v>
      </c>
      <c r="J37" s="82">
        <v>0.04</v>
      </c>
      <c r="K37" s="81">
        <v>14</v>
      </c>
      <c r="L37" s="82">
        <v>0.56000000000000005</v>
      </c>
      <c r="M37" s="81">
        <v>10</v>
      </c>
      <c r="N37" s="82">
        <v>0.4</v>
      </c>
    </row>
    <row r="38" spans="1:14" ht="15.75" thickBot="1" x14ac:dyDescent="0.3">
      <c r="A38" s="130">
        <v>33</v>
      </c>
      <c r="B38" s="109" t="s">
        <v>36</v>
      </c>
      <c r="C38" s="131">
        <v>0</v>
      </c>
      <c r="D38" s="132">
        <v>0</v>
      </c>
      <c r="E38" s="109">
        <v>1</v>
      </c>
      <c r="F38" s="132">
        <v>1</v>
      </c>
      <c r="G38" s="131">
        <v>0</v>
      </c>
      <c r="H38" s="132">
        <v>0</v>
      </c>
      <c r="I38" s="131">
        <v>0</v>
      </c>
      <c r="J38" s="132">
        <v>0</v>
      </c>
      <c r="K38" s="131">
        <v>1</v>
      </c>
      <c r="L38" s="132">
        <v>1</v>
      </c>
      <c r="M38" s="131">
        <v>0</v>
      </c>
      <c r="N38" s="132">
        <v>0</v>
      </c>
    </row>
    <row r="39" spans="1:14" ht="15.75" thickBot="1" x14ac:dyDescent="0.3">
      <c r="A39" s="568" t="s">
        <v>37</v>
      </c>
      <c r="B39" s="569"/>
      <c r="C39" s="288">
        <v>130</v>
      </c>
      <c r="D39" s="289">
        <v>9.4476744186046513E-2</v>
      </c>
      <c r="E39" s="86">
        <v>306</v>
      </c>
      <c r="F39" s="289">
        <v>0.22238372093023256</v>
      </c>
      <c r="G39" s="288">
        <v>940</v>
      </c>
      <c r="H39" s="289">
        <v>0.68313953488372092</v>
      </c>
      <c r="I39" s="288">
        <v>95</v>
      </c>
      <c r="J39" s="289">
        <v>6.9040697674418602E-2</v>
      </c>
      <c r="K39" s="288">
        <v>769</v>
      </c>
      <c r="L39" s="289">
        <v>0.55886627906976749</v>
      </c>
      <c r="M39" s="288">
        <v>512</v>
      </c>
      <c r="N39" s="290">
        <v>0.37209302325581395</v>
      </c>
    </row>
  </sheetData>
  <mergeCells count="18">
    <mergeCell ref="A1:N1"/>
    <mergeCell ref="I2:N2"/>
    <mergeCell ref="I3:I4"/>
    <mergeCell ref="J3:J4"/>
    <mergeCell ref="K3:K4"/>
    <mergeCell ref="L3:L4"/>
    <mergeCell ref="M3:M4"/>
    <mergeCell ref="N3:N4"/>
    <mergeCell ref="G3:G4"/>
    <mergeCell ref="H3:H4"/>
    <mergeCell ref="A3:A4"/>
    <mergeCell ref="B3:B4"/>
    <mergeCell ref="C3:C4"/>
    <mergeCell ref="D3:D4"/>
    <mergeCell ref="E3:E4"/>
    <mergeCell ref="F3:F4"/>
    <mergeCell ref="C2:H2"/>
    <mergeCell ref="A39:B39"/>
  </mergeCells>
  <pageMargins left="0.32" right="0.16" top="0.32" bottom="0.19" header="0.31496062992125984" footer="0.31496062992125984"/>
  <pageSetup paperSize="9" scale="92" orientation="landscape" r:id="rId1"/>
  <rowBreaks count="1" manualBreakCount="1">
    <brk id="41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100" workbookViewId="0">
      <selection sqref="A1:D1"/>
    </sheetView>
  </sheetViews>
  <sheetFormatPr defaultColWidth="17.28515625" defaultRowHeight="14.25" x14ac:dyDescent="0.2"/>
  <cols>
    <col min="1" max="1" width="4.85546875" style="206" customWidth="1"/>
    <col min="2" max="2" width="22.85546875" style="206" customWidth="1"/>
    <col min="3" max="3" width="10.85546875" style="206" customWidth="1"/>
    <col min="4" max="4" width="10.42578125" style="206" customWidth="1"/>
    <col min="5" max="5" width="12" style="206" customWidth="1"/>
    <col min="6" max="6" width="17.7109375" style="206" customWidth="1"/>
    <col min="7" max="16384" width="17.28515625" style="206"/>
  </cols>
  <sheetData>
    <row r="1" spans="1:6" x14ac:dyDescent="0.2">
      <c r="A1" s="574" t="s">
        <v>110</v>
      </c>
      <c r="B1" s="574"/>
      <c r="C1" s="574"/>
      <c r="D1" s="574"/>
      <c r="E1" s="575" t="s">
        <v>128</v>
      </c>
      <c r="F1" s="575"/>
    </row>
    <row r="2" spans="1:6" ht="28.5" customHeight="1" x14ac:dyDescent="0.2">
      <c r="A2" s="472" t="s">
        <v>67</v>
      </c>
      <c r="B2" s="472" t="s">
        <v>41</v>
      </c>
      <c r="C2" s="472" t="s">
        <v>151</v>
      </c>
      <c r="D2" s="472"/>
      <c r="E2" s="472" t="s">
        <v>150</v>
      </c>
      <c r="F2" s="472"/>
    </row>
    <row r="3" spans="1:6" ht="15" thickBot="1" x14ac:dyDescent="0.25">
      <c r="A3" s="473"/>
      <c r="B3" s="473"/>
      <c r="C3" s="266" t="s">
        <v>60</v>
      </c>
      <c r="D3" s="266" t="s">
        <v>83</v>
      </c>
      <c r="E3" s="266" t="s">
        <v>60</v>
      </c>
      <c r="F3" s="266" t="s">
        <v>83</v>
      </c>
    </row>
    <row r="4" spans="1:6" ht="15" thickBot="1" x14ac:dyDescent="0.25">
      <c r="A4" s="267">
        <v>1</v>
      </c>
      <c r="B4" s="268">
        <v>2</v>
      </c>
      <c r="C4" s="280">
        <v>3</v>
      </c>
      <c r="D4" s="280">
        <v>4</v>
      </c>
      <c r="E4" s="280">
        <v>5</v>
      </c>
      <c r="F4" s="281">
        <v>6</v>
      </c>
    </row>
    <row r="5" spans="1:6" x14ac:dyDescent="0.2">
      <c r="A5" s="83">
        <v>1</v>
      </c>
      <c r="B5" s="247" t="s">
        <v>4</v>
      </c>
      <c r="C5" s="278">
        <v>0.32881481481481484</v>
      </c>
      <c r="D5" s="279">
        <v>2.8814814814814849E-2</v>
      </c>
      <c r="E5" s="253">
        <v>4.9514814814814816</v>
      </c>
      <c r="F5" s="279">
        <v>1.0307918263090676</v>
      </c>
    </row>
    <row r="6" spans="1:6" x14ac:dyDescent="0.2">
      <c r="A6" s="6">
        <v>2</v>
      </c>
      <c r="B6" s="10" t="s">
        <v>5</v>
      </c>
      <c r="C6" s="199">
        <v>0.20338461538461539</v>
      </c>
      <c r="D6" s="35">
        <v>-1.6615384615384615E-2</v>
      </c>
      <c r="E6" s="184">
        <v>3.3220384615384617</v>
      </c>
      <c r="F6" s="35">
        <v>0.59403846153846152</v>
      </c>
    </row>
    <row r="7" spans="1:6" x14ac:dyDescent="0.2">
      <c r="A7" s="6">
        <v>3</v>
      </c>
      <c r="B7" s="10" t="s">
        <v>6</v>
      </c>
      <c r="C7" s="199">
        <v>0.52230769230769236</v>
      </c>
      <c r="D7" s="35">
        <v>7.6153846153846239E-2</v>
      </c>
      <c r="E7" s="184">
        <v>2.7711538461538461</v>
      </c>
      <c r="F7" s="35">
        <v>5.1923076923076739E-2</v>
      </c>
    </row>
    <row r="8" spans="1:6" x14ac:dyDescent="0.2">
      <c r="A8" s="6">
        <v>4</v>
      </c>
      <c r="B8" s="10" t="s">
        <v>7</v>
      </c>
      <c r="C8" s="199">
        <v>0.24469565217391298</v>
      </c>
      <c r="D8" s="35">
        <v>1.2173913043477813E-3</v>
      </c>
      <c r="E8" s="184">
        <v>3.5508695652173912</v>
      </c>
      <c r="F8" s="35">
        <v>0.12913043478260855</v>
      </c>
    </row>
    <row r="9" spans="1:6" x14ac:dyDescent="0.2">
      <c r="A9" s="6">
        <v>5</v>
      </c>
      <c r="B9" s="10" t="s">
        <v>8</v>
      </c>
      <c r="C9" s="199">
        <v>0.39984615384615396</v>
      </c>
      <c r="D9" s="35">
        <v>6.9687423687423811E-2</v>
      </c>
      <c r="E9" s="184">
        <v>3.5700769230769231</v>
      </c>
      <c r="F9" s="35">
        <v>0.67007692307692324</v>
      </c>
    </row>
    <row r="10" spans="1:6" x14ac:dyDescent="0.2">
      <c r="A10" s="6">
        <v>6</v>
      </c>
      <c r="B10" s="10" t="s">
        <v>9</v>
      </c>
      <c r="C10" s="199">
        <v>0.51739999999999997</v>
      </c>
      <c r="D10" s="35">
        <v>0.13798823529411763</v>
      </c>
      <c r="E10" s="184">
        <v>5.520760000000001</v>
      </c>
      <c r="F10" s="35">
        <v>1.4060541176470593</v>
      </c>
    </row>
    <row r="11" spans="1:6" x14ac:dyDescent="0.2">
      <c r="A11" s="6">
        <v>7</v>
      </c>
      <c r="B11" s="10" t="s">
        <v>10</v>
      </c>
      <c r="C11" s="199">
        <v>0.34914634146341456</v>
      </c>
      <c r="D11" s="35">
        <v>-8.3536585365854843E-3</v>
      </c>
      <c r="E11" s="184">
        <v>4.4491463414634147</v>
      </c>
      <c r="F11" s="35">
        <v>0.83914634146341438</v>
      </c>
    </row>
    <row r="12" spans="1:6" x14ac:dyDescent="0.2">
      <c r="A12" s="6">
        <v>8</v>
      </c>
      <c r="B12" s="10" t="s">
        <v>11</v>
      </c>
      <c r="C12" s="199">
        <v>0.24843750000000003</v>
      </c>
      <c r="D12" s="35">
        <v>-1.5624999999999667E-3</v>
      </c>
      <c r="E12" s="184">
        <v>3.6305937500000001</v>
      </c>
      <c r="F12" s="35">
        <v>0.90559374999999998</v>
      </c>
    </row>
    <row r="13" spans="1:6" x14ac:dyDescent="0.2">
      <c r="A13" s="6">
        <v>9</v>
      </c>
      <c r="B13" s="10" t="s">
        <v>12</v>
      </c>
      <c r="C13" s="199">
        <v>0.45757446808510638</v>
      </c>
      <c r="D13" s="35">
        <v>-2.0000000000000573E-3</v>
      </c>
      <c r="E13" s="184">
        <v>3.6823617021276602</v>
      </c>
      <c r="F13" s="35">
        <v>1.214893617021362E-2</v>
      </c>
    </row>
    <row r="14" spans="1:6" x14ac:dyDescent="0.2">
      <c r="A14" s="6">
        <v>10</v>
      </c>
      <c r="B14" s="10" t="s">
        <v>13</v>
      </c>
      <c r="C14" s="199">
        <v>0.17983333333333335</v>
      </c>
      <c r="D14" s="35">
        <v>6.1491228070175707E-3</v>
      </c>
      <c r="E14" s="184">
        <v>2.2341666666666669</v>
      </c>
      <c r="F14" s="35">
        <v>2.5877192982459718E-3</v>
      </c>
    </row>
    <row r="15" spans="1:6" x14ac:dyDescent="0.2">
      <c r="A15" s="6">
        <v>11</v>
      </c>
      <c r="B15" s="10" t="s">
        <v>14</v>
      </c>
      <c r="C15" s="199">
        <v>0.40300000000000002</v>
      </c>
      <c r="D15" s="35">
        <v>5.0000000000000044E-4</v>
      </c>
      <c r="E15" s="184">
        <v>7.1798499999999992</v>
      </c>
      <c r="F15" s="35">
        <v>0.74484999999999957</v>
      </c>
    </row>
    <row r="16" spans="1:6" x14ac:dyDescent="0.2">
      <c r="A16" s="6">
        <v>12</v>
      </c>
      <c r="B16" s="10" t="s">
        <v>15</v>
      </c>
      <c r="C16" s="199">
        <v>0.23954545454545453</v>
      </c>
      <c r="D16" s="35">
        <v>9.1106719367588795E-3</v>
      </c>
      <c r="E16" s="184">
        <v>3.5842727272727273</v>
      </c>
      <c r="F16" s="35">
        <v>-0.15920553359683787</v>
      </c>
    </row>
    <row r="17" spans="1:6" x14ac:dyDescent="0.2">
      <c r="A17" s="6">
        <v>13</v>
      </c>
      <c r="B17" s="10" t="s">
        <v>16</v>
      </c>
      <c r="C17" s="199">
        <v>0.41776595744680856</v>
      </c>
      <c r="D17" s="35">
        <v>9.0703052728954847E-3</v>
      </c>
      <c r="E17" s="184">
        <v>6.7707021276595745</v>
      </c>
      <c r="F17" s="35">
        <v>0.55765864939870458</v>
      </c>
    </row>
    <row r="18" spans="1:6" x14ac:dyDescent="0.2">
      <c r="A18" s="6">
        <v>14</v>
      </c>
      <c r="B18" s="10" t="s">
        <v>17</v>
      </c>
      <c r="C18" s="199">
        <v>0.36971794871794866</v>
      </c>
      <c r="D18" s="35">
        <v>9.7179487179486768E-3</v>
      </c>
      <c r="E18" s="184">
        <v>3.63</v>
      </c>
      <c r="F18" s="35">
        <v>0.22999999999999998</v>
      </c>
    </row>
    <row r="19" spans="1:6" x14ac:dyDescent="0.2">
      <c r="A19" s="6">
        <v>15</v>
      </c>
      <c r="B19" s="10" t="s">
        <v>18</v>
      </c>
      <c r="C19" s="199">
        <v>0.43949056603773579</v>
      </c>
      <c r="D19" s="35">
        <v>-4.7402031930334765E-3</v>
      </c>
      <c r="E19" s="184">
        <v>6.569264150943396</v>
      </c>
      <c r="F19" s="35">
        <v>0.82311030478954983</v>
      </c>
    </row>
    <row r="20" spans="1:6" x14ac:dyDescent="0.2">
      <c r="A20" s="6">
        <v>16</v>
      </c>
      <c r="B20" s="10" t="s">
        <v>19</v>
      </c>
      <c r="C20" s="199">
        <v>0.62219999999999998</v>
      </c>
      <c r="D20" s="35">
        <v>2.1999999999999797E-3</v>
      </c>
      <c r="E20" s="184">
        <v>7.0115999999999996</v>
      </c>
      <c r="F20" s="35">
        <v>0.2016</v>
      </c>
    </row>
    <row r="21" spans="1:6" x14ac:dyDescent="0.2">
      <c r="A21" s="6">
        <v>17</v>
      </c>
      <c r="B21" s="10" t="s">
        <v>20</v>
      </c>
      <c r="C21" s="199">
        <v>0.28926086956521735</v>
      </c>
      <c r="D21" s="35">
        <v>4.1544865864939218E-3</v>
      </c>
      <c r="E21" s="184">
        <v>2.9893695652173919</v>
      </c>
      <c r="F21" s="35">
        <v>0.15745467160037085</v>
      </c>
    </row>
    <row r="22" spans="1:6" x14ac:dyDescent="0.2">
      <c r="A22" s="6">
        <v>18</v>
      </c>
      <c r="B22" s="10" t="s">
        <v>21</v>
      </c>
      <c r="C22" s="199">
        <v>0.34402439024390247</v>
      </c>
      <c r="D22" s="35">
        <v>5.0000000000000044E-3</v>
      </c>
      <c r="E22" s="184">
        <v>4.0525365853658535</v>
      </c>
      <c r="F22" s="35">
        <v>0.79156097560975613</v>
      </c>
    </row>
    <row r="23" spans="1:6" x14ac:dyDescent="0.2">
      <c r="A23" s="6">
        <v>19</v>
      </c>
      <c r="B23" s="10" t="s">
        <v>22</v>
      </c>
      <c r="C23" s="199">
        <v>0.37439655172413794</v>
      </c>
      <c r="D23" s="35">
        <v>6.5999415546464379E-3</v>
      </c>
      <c r="E23" s="184">
        <v>3.4215862068965524</v>
      </c>
      <c r="F23" s="35">
        <v>6.7348918760958831E-2</v>
      </c>
    </row>
    <row r="24" spans="1:6" x14ac:dyDescent="0.2">
      <c r="A24" s="6">
        <v>20</v>
      </c>
      <c r="B24" s="10" t="s">
        <v>23</v>
      </c>
      <c r="C24" s="199">
        <v>0.38790384615384621</v>
      </c>
      <c r="D24" s="35">
        <v>-5.5769230769225908E-4</v>
      </c>
      <c r="E24" s="184">
        <v>3.4210192307692302</v>
      </c>
      <c r="F24" s="35">
        <v>1.3326923076922625E-2</v>
      </c>
    </row>
    <row r="25" spans="1:6" x14ac:dyDescent="0.2">
      <c r="A25" s="6">
        <v>21</v>
      </c>
      <c r="B25" s="10" t="s">
        <v>24</v>
      </c>
      <c r="C25" s="199">
        <v>0.32054838709677419</v>
      </c>
      <c r="D25" s="35">
        <v>4.4193548387096437E-3</v>
      </c>
      <c r="E25" s="184">
        <v>3.2307096774193544</v>
      </c>
      <c r="F25" s="35">
        <v>0.25006451612903158</v>
      </c>
    </row>
    <row r="26" spans="1:6" x14ac:dyDescent="0.2">
      <c r="A26" s="6">
        <v>22</v>
      </c>
      <c r="B26" s="10" t="s">
        <v>25</v>
      </c>
      <c r="C26" s="199">
        <v>0.36617647058823527</v>
      </c>
      <c r="D26" s="35">
        <v>2.1732026143790828E-2</v>
      </c>
      <c r="E26" s="184">
        <v>4.023352941176471</v>
      </c>
      <c r="F26" s="35">
        <v>0.22890849673202673</v>
      </c>
    </row>
    <row r="27" spans="1:6" x14ac:dyDescent="0.2">
      <c r="A27" s="6">
        <v>23</v>
      </c>
      <c r="B27" s="10" t="s">
        <v>26</v>
      </c>
      <c r="C27" s="199">
        <v>0.30145</v>
      </c>
      <c r="D27" s="35">
        <v>-1.8550000000000011E-2</v>
      </c>
      <c r="E27" s="184">
        <v>5.3304999999999989</v>
      </c>
      <c r="F27" s="35">
        <v>2.3104999999999989</v>
      </c>
    </row>
    <row r="28" spans="1:6" x14ac:dyDescent="0.2">
      <c r="A28" s="6">
        <v>24</v>
      </c>
      <c r="B28" s="10" t="s">
        <v>27</v>
      </c>
      <c r="C28" s="199">
        <v>0.28065517241379301</v>
      </c>
      <c r="D28" s="35">
        <v>8.9885057471263408E-3</v>
      </c>
      <c r="E28" s="184">
        <v>2.850810344827587</v>
      </c>
      <c r="F28" s="35">
        <v>0.11581034482758712</v>
      </c>
    </row>
    <row r="29" spans="1:6" x14ac:dyDescent="0.2">
      <c r="A29" s="6">
        <v>25</v>
      </c>
      <c r="B29" s="10" t="s">
        <v>28</v>
      </c>
      <c r="C29" s="199">
        <v>0.31911475409836071</v>
      </c>
      <c r="D29" s="35">
        <v>2.7213114754098822E-3</v>
      </c>
      <c r="E29" s="184">
        <v>3.2145245901639337</v>
      </c>
      <c r="F29" s="35">
        <v>0.10632786885245826</v>
      </c>
    </row>
    <row r="30" spans="1:6" x14ac:dyDescent="0.2">
      <c r="A30" s="6">
        <v>26</v>
      </c>
      <c r="B30" s="10" t="s">
        <v>29</v>
      </c>
      <c r="C30" s="199">
        <v>0.52664</v>
      </c>
      <c r="D30" s="35">
        <v>2.6399999999999757E-3</v>
      </c>
      <c r="E30" s="184">
        <v>4.9097600000000003</v>
      </c>
      <c r="F30" s="35">
        <v>0.3537600000000003</v>
      </c>
    </row>
    <row r="31" spans="1:6" x14ac:dyDescent="0.2">
      <c r="A31" s="6">
        <v>27</v>
      </c>
      <c r="B31" s="10" t="s">
        <v>30</v>
      </c>
      <c r="C31" s="199">
        <v>0.49229268292682932</v>
      </c>
      <c r="D31" s="35">
        <v>1.3721254355400725E-2</v>
      </c>
      <c r="E31" s="184">
        <v>4.1643658536585368</v>
      </c>
      <c r="F31" s="35">
        <v>0.28579442508710828</v>
      </c>
    </row>
    <row r="32" spans="1:6" x14ac:dyDescent="0.2">
      <c r="A32" s="6">
        <v>28</v>
      </c>
      <c r="B32" s="10" t="s">
        <v>31</v>
      </c>
      <c r="C32" s="199">
        <v>0.32989285714285715</v>
      </c>
      <c r="D32" s="35">
        <v>7.7689633375474521E-3</v>
      </c>
      <c r="E32" s="184">
        <v>3.5194285714285711</v>
      </c>
      <c r="F32" s="35">
        <v>7.5180783817951902E-2</v>
      </c>
    </row>
    <row r="33" spans="1:6" x14ac:dyDescent="0.2">
      <c r="A33" s="6">
        <v>29</v>
      </c>
      <c r="B33" s="10" t="s">
        <v>32</v>
      </c>
      <c r="C33" s="199">
        <v>0.49802666666666662</v>
      </c>
      <c r="D33" s="35">
        <v>-6.0273873873873951E-3</v>
      </c>
      <c r="E33" s="184">
        <v>5.2460266666666664</v>
      </c>
      <c r="F33" s="35">
        <v>-4.0459819819820275E-2</v>
      </c>
    </row>
    <row r="34" spans="1:6" x14ac:dyDescent="0.2">
      <c r="A34" s="6">
        <v>30</v>
      </c>
      <c r="B34" s="10" t="s">
        <v>33</v>
      </c>
      <c r="C34" s="199">
        <v>0.33314093959731544</v>
      </c>
      <c r="D34" s="35">
        <v>5.4474272930648771E-2</v>
      </c>
      <c r="E34" s="184">
        <v>6.636328859060403</v>
      </c>
      <c r="F34" s="35">
        <v>0.71632885906040311</v>
      </c>
    </row>
    <row r="35" spans="1:6" x14ac:dyDescent="0.2">
      <c r="A35" s="6">
        <v>31</v>
      </c>
      <c r="B35" s="10" t="s">
        <v>34</v>
      </c>
      <c r="C35" s="199">
        <v>0.33277777777777778</v>
      </c>
      <c r="D35" s="35">
        <v>8.4534534534534411E-3</v>
      </c>
      <c r="E35" s="184">
        <v>6.1408611111111107</v>
      </c>
      <c r="F35" s="35">
        <v>0.93545570570570558</v>
      </c>
    </row>
    <row r="36" spans="1:6" x14ac:dyDescent="0.2">
      <c r="A36" s="6">
        <v>32</v>
      </c>
      <c r="B36" s="10" t="s">
        <v>35</v>
      </c>
      <c r="C36" s="199">
        <v>0.10212</v>
      </c>
      <c r="D36" s="35">
        <v>2.1199999999999969E-3</v>
      </c>
      <c r="E36" s="184">
        <v>1.95</v>
      </c>
      <c r="F36" s="35">
        <v>0.31000000000000005</v>
      </c>
    </row>
    <row r="37" spans="1:6" ht="15" thickBot="1" x14ac:dyDescent="0.25">
      <c r="A37" s="133">
        <v>33</v>
      </c>
      <c r="B37" s="134" t="s">
        <v>36</v>
      </c>
      <c r="C37" s="214">
        <v>0.32100000000000001</v>
      </c>
      <c r="D37" s="152">
        <v>2.1000000000000019E-2</v>
      </c>
      <c r="E37" s="186">
        <v>5.6489999999999991</v>
      </c>
      <c r="F37" s="152">
        <v>0.44899999999999896</v>
      </c>
    </row>
    <row r="38" spans="1:6" ht="15" thickBot="1" x14ac:dyDescent="0.25">
      <c r="A38" s="572" t="s">
        <v>37</v>
      </c>
      <c r="B38" s="573"/>
      <c r="C38" s="274">
        <v>0.36223982558139545</v>
      </c>
      <c r="D38" s="275">
        <v>1.5691782876769034E-2</v>
      </c>
      <c r="E38" s="276">
        <v>4.4443677325581383</v>
      </c>
      <c r="F38" s="277">
        <v>0.43490154038731976</v>
      </c>
    </row>
  </sheetData>
  <mergeCells count="7">
    <mergeCell ref="A38:B38"/>
    <mergeCell ref="A1:D1"/>
    <mergeCell ref="E1:F1"/>
    <mergeCell ref="A2:A3"/>
    <mergeCell ref="B2:B3"/>
    <mergeCell ref="C2:D2"/>
    <mergeCell ref="E2:F2"/>
  </mergeCells>
  <conditionalFormatting sqref="D5:D38">
    <cfRule type="cellIs" dxfId="4" priority="5" stopIfTrue="1" operator="lessThan">
      <formula>0</formula>
    </cfRule>
  </conditionalFormatting>
  <conditionalFormatting sqref="F5:F38">
    <cfRule type="cellIs" dxfId="3" priority="3" stopIfTrue="1" operator="lessThan">
      <formula>0</formula>
    </cfRule>
  </conditionalFormatting>
  <pageMargins left="0.5" right="0.2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12" sqref="A12"/>
    </sheetView>
  </sheetViews>
  <sheetFormatPr defaultRowHeight="15" x14ac:dyDescent="0.25"/>
  <cols>
    <col min="1" max="1" width="12.85546875" style="457" customWidth="1"/>
    <col min="2" max="6" width="9.140625" style="457"/>
    <col min="7" max="7" width="8.85546875" style="457" customWidth="1"/>
    <col min="8" max="8" width="4.42578125" style="457" customWidth="1"/>
    <col min="9" max="16384" width="9.140625" style="457"/>
  </cols>
  <sheetData>
    <row r="1" spans="1:9" ht="18.75" x14ac:dyDescent="0.3">
      <c r="A1" s="468" t="s">
        <v>130</v>
      </c>
      <c r="B1" s="468"/>
      <c r="C1" s="468"/>
      <c r="D1" s="468"/>
      <c r="E1" s="468"/>
      <c r="F1" s="468"/>
    </row>
    <row r="2" spans="1:9" x14ac:dyDescent="0.25">
      <c r="A2" s="458" t="s">
        <v>160</v>
      </c>
      <c r="I2" s="457">
        <v>4</v>
      </c>
    </row>
    <row r="3" spans="1:9" x14ac:dyDescent="0.25">
      <c r="A3" s="458" t="s">
        <v>161</v>
      </c>
      <c r="I3" s="457">
        <v>5</v>
      </c>
    </row>
    <row r="4" spans="1:9" x14ac:dyDescent="0.25">
      <c r="A4" s="458" t="s">
        <v>162</v>
      </c>
      <c r="I4" s="457">
        <v>6</v>
      </c>
    </row>
    <row r="5" spans="1:9" x14ac:dyDescent="0.25">
      <c r="A5" s="458" t="s">
        <v>190</v>
      </c>
      <c r="I5" s="457">
        <v>7</v>
      </c>
    </row>
    <row r="6" spans="1:9" x14ac:dyDescent="0.25">
      <c r="A6" s="458" t="s">
        <v>163</v>
      </c>
      <c r="I6" s="457">
        <v>8</v>
      </c>
    </row>
    <row r="7" spans="1:9" x14ac:dyDescent="0.25">
      <c r="A7" s="458" t="s">
        <v>164</v>
      </c>
      <c r="I7" s="457">
        <v>9</v>
      </c>
    </row>
    <row r="8" spans="1:9" x14ac:dyDescent="0.25">
      <c r="A8" s="458" t="s">
        <v>165</v>
      </c>
      <c r="I8" s="457">
        <v>10</v>
      </c>
    </row>
    <row r="9" spans="1:9" x14ac:dyDescent="0.25">
      <c r="A9" s="458" t="s">
        <v>166</v>
      </c>
      <c r="I9" s="457">
        <v>11</v>
      </c>
    </row>
    <row r="10" spans="1:9" x14ac:dyDescent="0.25">
      <c r="A10" s="458" t="s">
        <v>193</v>
      </c>
      <c r="I10" s="457">
        <v>12</v>
      </c>
    </row>
    <row r="11" spans="1:9" x14ac:dyDescent="0.25">
      <c r="A11" s="458" t="s">
        <v>167</v>
      </c>
      <c r="I11" s="457">
        <v>13</v>
      </c>
    </row>
    <row r="12" spans="1:9" x14ac:dyDescent="0.25">
      <c r="A12" s="458" t="s">
        <v>168</v>
      </c>
      <c r="I12" s="457">
        <v>14</v>
      </c>
    </row>
    <row r="13" spans="1:9" x14ac:dyDescent="0.25">
      <c r="A13" s="458" t="s">
        <v>169</v>
      </c>
      <c r="I13" s="457">
        <v>15</v>
      </c>
    </row>
    <row r="14" spans="1:9" x14ac:dyDescent="0.25">
      <c r="A14" s="458" t="s">
        <v>188</v>
      </c>
      <c r="I14" s="457">
        <v>16</v>
      </c>
    </row>
    <row r="15" spans="1:9" x14ac:dyDescent="0.25">
      <c r="A15" s="458" t="s">
        <v>170</v>
      </c>
      <c r="I15" s="457">
        <v>17</v>
      </c>
    </row>
    <row r="16" spans="1:9" x14ac:dyDescent="0.25">
      <c r="A16" s="458" t="s">
        <v>171</v>
      </c>
      <c r="I16" s="457">
        <v>18</v>
      </c>
    </row>
    <row r="17" spans="1:9" x14ac:dyDescent="0.25">
      <c r="A17" s="458" t="s">
        <v>172</v>
      </c>
      <c r="I17" s="457">
        <v>19</v>
      </c>
    </row>
    <row r="18" spans="1:9" x14ac:dyDescent="0.25">
      <c r="A18" s="459" t="s">
        <v>173</v>
      </c>
      <c r="I18" s="457">
        <v>20</v>
      </c>
    </row>
    <row r="19" spans="1:9" x14ac:dyDescent="0.25">
      <c r="A19" s="459" t="s">
        <v>205</v>
      </c>
      <c r="I19" s="457">
        <v>21</v>
      </c>
    </row>
    <row r="20" spans="1:9" x14ac:dyDescent="0.25">
      <c r="A20" s="459" t="s">
        <v>204</v>
      </c>
      <c r="I20" s="457">
        <v>22</v>
      </c>
    </row>
    <row r="21" spans="1:9" x14ac:dyDescent="0.25">
      <c r="A21" s="459" t="s">
        <v>218</v>
      </c>
      <c r="I21" s="457">
        <v>23</v>
      </c>
    </row>
    <row r="22" spans="1:9" x14ac:dyDescent="0.25">
      <c r="A22" s="458" t="s">
        <v>194</v>
      </c>
      <c r="I22" s="457">
        <v>24</v>
      </c>
    </row>
  </sheetData>
  <mergeCells count="1">
    <mergeCell ref="A1:F1"/>
  </mergeCells>
  <hyperlinks>
    <hyperlink ref="A2" location="'Табл1+'!A1" display="'Табл1_Численность населения"/>
    <hyperlink ref="A3" location="'Табл2+'!A1" display="'Табл2_Число государственных и муниципальных библиотек"/>
    <hyperlink ref="A4" location="'Табл3+'!A1" display="'Табл3_Материально-техническая база библиотек"/>
    <hyperlink ref="A5" location="'Табл4+'!A1" display="'Табл4_Материально-техническая база библиотек"/>
    <hyperlink ref="A6" location="'Табл5+'!A1" display="'Табл5_Число пользователей"/>
    <hyperlink ref="A7" location="'Табл6+'!A1" display="'Табл6_Процент охвата населения библиотечным обслуживанием"/>
    <hyperlink ref="A8" location="'Табл7+'!A1" display="Табл7_Документообеспеченность на 1 жителя"/>
    <hyperlink ref="A9" location="'Табл8+'!A1" display="'Табл8­_Библиотечные фонды "/>
    <hyperlink ref="A10" location="'Табл9+'!A1" display="'Табл9_Число посещений и обращений удаленных пользователей к библиотеке"/>
    <hyperlink ref="A11" location="'Табл10+'!A1" display="'Табл10_Посещения"/>
    <hyperlink ref="A12" location="'Табл11+'!A1" display="'Табл11_Документовыдача"/>
    <hyperlink ref="A13" location="'Табл12+'!A1" display="Табл12_ Выдано документов молодежи"/>
    <hyperlink ref="A14" location="'Табл13+'!A1" display="'Табл13_Справки, копии документов"/>
    <hyperlink ref="A15" location="'Табл14+'!A1" display="'Табл14­_Относительные показатели работы библиотек"/>
    <hyperlink ref="A16" location="'Табл15+'!A1" display="'Табл15_Персонал библиотек"/>
    <hyperlink ref="A17" location="'Табл16+'!A1" display="Табл16­_Состав основного персонала по профессиональному стажу и по возрасту     "/>
    <hyperlink ref="A18" location="'Табл17+'!A1" display="Табл17_Нагрузка на 1 библиотечного специалиста"/>
    <hyperlink ref="A19" location="'Табл18+'!A1" display="Табл18_Движение финансовых средств (тыс.руб.)"/>
    <hyperlink ref="A20" location="'Табл19+'!A1" display="Табл19_Движение финансовых средств "/>
    <hyperlink ref="A21" location="'Табл20+'!A1" display="Табл20_Движение финансовых средств"/>
    <hyperlink ref="A22" location="'Табл21+'!A1" display="Табл21_Мероприятия библиотек"/>
  </hyperlink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zoomScale="60" zoomScaleNormal="100" zoomScalePageLayoutView="70" workbookViewId="0">
      <selection activeCell="M30" sqref="M30"/>
    </sheetView>
  </sheetViews>
  <sheetFormatPr defaultRowHeight="14.25" x14ac:dyDescent="0.2"/>
  <cols>
    <col min="1" max="1" width="5.7109375" style="206" customWidth="1"/>
    <col min="2" max="2" width="22.140625" style="206" customWidth="1"/>
    <col min="3" max="3" width="9.42578125" style="206" customWidth="1"/>
    <col min="4" max="4" width="15.85546875" style="206" customWidth="1"/>
    <col min="5" max="5" width="15.140625" style="206" customWidth="1"/>
    <col min="6" max="6" width="13.7109375" style="206" customWidth="1"/>
    <col min="7" max="7" width="12.7109375" style="206" customWidth="1"/>
    <col min="8" max="8" width="13.5703125" style="206" customWidth="1"/>
    <col min="9" max="9" width="18.7109375" style="206" customWidth="1"/>
    <col min="10" max="16384" width="9.140625" style="206"/>
  </cols>
  <sheetData>
    <row r="1" spans="1:9" x14ac:dyDescent="0.2">
      <c r="A1" s="139"/>
      <c r="B1" s="577" t="s">
        <v>198</v>
      </c>
      <c r="C1" s="577"/>
      <c r="D1" s="577"/>
      <c r="E1" s="577"/>
      <c r="F1" s="577"/>
      <c r="G1" s="577"/>
      <c r="H1" s="575" t="s">
        <v>111</v>
      </c>
      <c r="I1" s="575"/>
    </row>
    <row r="2" spans="1:9" ht="25.5" customHeight="1" x14ac:dyDescent="0.2">
      <c r="A2" s="472" t="s">
        <v>48</v>
      </c>
      <c r="B2" s="472" t="s">
        <v>41</v>
      </c>
      <c r="C2" s="472" t="s">
        <v>112</v>
      </c>
      <c r="D2" s="472" t="s">
        <v>113</v>
      </c>
      <c r="E2" s="472" t="s">
        <v>200</v>
      </c>
      <c r="F2" s="472" t="s">
        <v>201</v>
      </c>
      <c r="G2" s="472" t="s">
        <v>202</v>
      </c>
      <c r="H2" s="504" t="s">
        <v>133</v>
      </c>
      <c r="I2" s="514" t="s">
        <v>119</v>
      </c>
    </row>
    <row r="3" spans="1:9" ht="33" customHeight="1" thickBot="1" x14ac:dyDescent="0.25">
      <c r="A3" s="473"/>
      <c r="B3" s="473"/>
      <c r="C3" s="473"/>
      <c r="D3" s="473"/>
      <c r="E3" s="473"/>
      <c r="F3" s="473"/>
      <c r="G3" s="473"/>
      <c r="H3" s="576"/>
      <c r="I3" s="515"/>
    </row>
    <row r="4" spans="1:9" ht="15" thickBot="1" x14ac:dyDescent="0.25">
      <c r="A4" s="267">
        <v>1</v>
      </c>
      <c r="B4" s="268">
        <v>2</v>
      </c>
      <c r="C4" s="268">
        <v>3</v>
      </c>
      <c r="D4" s="268">
        <v>4</v>
      </c>
      <c r="E4" s="268">
        <v>5</v>
      </c>
      <c r="F4" s="268">
        <v>6</v>
      </c>
      <c r="G4" s="268">
        <v>7</v>
      </c>
      <c r="H4" s="261">
        <v>8</v>
      </c>
      <c r="I4" s="250">
        <v>9</v>
      </c>
    </row>
    <row r="5" spans="1:9" ht="17.25" customHeight="1" x14ac:dyDescent="0.2">
      <c r="A5" s="262">
        <v>1</v>
      </c>
      <c r="B5" s="263" t="s">
        <v>4</v>
      </c>
      <c r="C5" s="264">
        <v>15124</v>
      </c>
      <c r="D5" s="264">
        <v>11750</v>
      </c>
      <c r="E5" s="264">
        <v>119</v>
      </c>
      <c r="F5" s="264">
        <v>4</v>
      </c>
      <c r="G5" s="264">
        <v>889.64705882352939</v>
      </c>
      <c r="H5" s="259">
        <v>1350.3571428571429</v>
      </c>
      <c r="I5" s="260">
        <v>1703.5368326199593</v>
      </c>
    </row>
    <row r="6" spans="1:9" x14ac:dyDescent="0.2">
      <c r="A6" s="215">
        <v>2</v>
      </c>
      <c r="B6" s="10" t="s">
        <v>5</v>
      </c>
      <c r="C6" s="11">
        <v>9229</v>
      </c>
      <c r="D6" s="11">
        <v>5898</v>
      </c>
      <c r="E6" s="11">
        <v>258</v>
      </c>
      <c r="F6" s="11">
        <v>14</v>
      </c>
      <c r="G6" s="216">
        <v>542.88235294117646</v>
      </c>
      <c r="H6" s="226">
        <v>1264.2465753424658</v>
      </c>
      <c r="I6" s="227">
        <v>1745.2723146747351</v>
      </c>
    </row>
    <row r="7" spans="1:9" x14ac:dyDescent="0.2">
      <c r="A7" s="215">
        <v>3</v>
      </c>
      <c r="B7" s="10" t="s">
        <v>6</v>
      </c>
      <c r="C7" s="11">
        <v>10865</v>
      </c>
      <c r="D7" s="11">
        <v>8089</v>
      </c>
      <c r="E7" s="11">
        <v>87</v>
      </c>
      <c r="F7" s="11">
        <v>50</v>
      </c>
      <c r="G7" s="216">
        <v>603.61111111111109</v>
      </c>
      <c r="H7" s="226">
        <v>1325.0000000000002</v>
      </c>
      <c r="I7" s="227">
        <v>800.07363770250367</v>
      </c>
    </row>
    <row r="8" spans="1:9" x14ac:dyDescent="0.2">
      <c r="A8" s="215">
        <v>4</v>
      </c>
      <c r="B8" s="10" t="s">
        <v>7</v>
      </c>
      <c r="C8" s="11">
        <v>10618</v>
      </c>
      <c r="D8" s="11">
        <v>9810</v>
      </c>
      <c r="E8" s="11">
        <v>20</v>
      </c>
      <c r="F8" s="11">
        <v>2</v>
      </c>
      <c r="G8" s="216">
        <v>816.76923076923072</v>
      </c>
      <c r="H8" s="226">
        <v>1378.9610389610389</v>
      </c>
      <c r="I8" s="227">
        <v>1886.6382373845065</v>
      </c>
    </row>
    <row r="9" spans="1:9" x14ac:dyDescent="0.2">
      <c r="A9" s="215">
        <v>5</v>
      </c>
      <c r="B9" s="10" t="s">
        <v>8</v>
      </c>
      <c r="C9" s="11">
        <v>31311</v>
      </c>
      <c r="D9" s="11">
        <v>29982</v>
      </c>
      <c r="E9" s="11">
        <v>209</v>
      </c>
      <c r="F9" s="11">
        <v>26</v>
      </c>
      <c r="G9" s="216">
        <v>846.24324324324323</v>
      </c>
      <c r="H9" s="226">
        <v>1208.918918918919</v>
      </c>
      <c r="I9" s="227">
        <v>1505.9157368218541</v>
      </c>
    </row>
    <row r="10" spans="1:9" x14ac:dyDescent="0.2">
      <c r="A10" s="215">
        <v>6</v>
      </c>
      <c r="B10" s="10" t="s">
        <v>9</v>
      </c>
      <c r="C10" s="11">
        <v>14200</v>
      </c>
      <c r="D10" s="11">
        <v>11347</v>
      </c>
      <c r="E10" s="11">
        <v>124</v>
      </c>
      <c r="F10" s="11">
        <v>36</v>
      </c>
      <c r="G10" s="216">
        <v>747.36842105263156</v>
      </c>
      <c r="H10" s="226">
        <v>599.15611814345993</v>
      </c>
      <c r="I10" s="227">
        <v>1097.7966756861231</v>
      </c>
    </row>
    <row r="11" spans="1:9" x14ac:dyDescent="0.2">
      <c r="A11" s="215">
        <v>7</v>
      </c>
      <c r="B11" s="10" t="s">
        <v>10</v>
      </c>
      <c r="C11" s="11">
        <v>18113</v>
      </c>
      <c r="D11" s="11">
        <v>16106</v>
      </c>
      <c r="E11" s="11">
        <v>73</v>
      </c>
      <c r="F11" s="11">
        <v>0</v>
      </c>
      <c r="G11" s="216">
        <v>670.85185185185185</v>
      </c>
      <c r="H11" s="226">
        <v>812.24215246636766</v>
      </c>
      <c r="I11" s="227">
        <v>1265.3161019909189</v>
      </c>
    </row>
    <row r="12" spans="1:9" x14ac:dyDescent="0.2">
      <c r="A12" s="215">
        <v>8</v>
      </c>
      <c r="B12" s="10" t="s">
        <v>11</v>
      </c>
      <c r="C12" s="11">
        <v>15392</v>
      </c>
      <c r="D12" s="11">
        <v>13520</v>
      </c>
      <c r="E12" s="11">
        <v>159</v>
      </c>
      <c r="F12" s="11">
        <v>26</v>
      </c>
      <c r="G12" s="216">
        <v>732.95238095238096</v>
      </c>
      <c r="H12" s="226">
        <v>1261.6393442622953</v>
      </c>
      <c r="I12" s="227">
        <v>1936.1006289308173</v>
      </c>
    </row>
    <row r="13" spans="1:9" x14ac:dyDescent="0.2">
      <c r="A13" s="215">
        <v>9</v>
      </c>
      <c r="B13" s="10" t="s">
        <v>12</v>
      </c>
      <c r="C13" s="11">
        <v>19580</v>
      </c>
      <c r="D13" s="11">
        <v>17738</v>
      </c>
      <c r="E13" s="11">
        <v>187</v>
      </c>
      <c r="F13" s="11">
        <v>6</v>
      </c>
      <c r="G13" s="216">
        <v>652.66666666666663</v>
      </c>
      <c r="H13" s="226">
        <v>619.62025316455697</v>
      </c>
      <c r="I13" s="227">
        <v>910.44359713568304</v>
      </c>
    </row>
    <row r="14" spans="1:9" x14ac:dyDescent="0.2">
      <c r="A14" s="215">
        <v>10</v>
      </c>
      <c r="B14" s="10" t="s">
        <v>13</v>
      </c>
      <c r="C14" s="11">
        <v>7642</v>
      </c>
      <c r="D14" s="11">
        <v>6866</v>
      </c>
      <c r="E14" s="11">
        <v>16</v>
      </c>
      <c r="F14" s="11">
        <v>0</v>
      </c>
      <c r="G14" s="216">
        <v>587.84615384615381</v>
      </c>
      <c r="H14" s="226">
        <v>1498.4313725490197</v>
      </c>
      <c r="I14" s="227">
        <v>2360.8279270929875</v>
      </c>
    </row>
    <row r="15" spans="1:9" x14ac:dyDescent="0.2">
      <c r="A15" s="215">
        <v>11</v>
      </c>
      <c r="B15" s="10" t="s">
        <v>14</v>
      </c>
      <c r="C15" s="11">
        <v>23893</v>
      </c>
      <c r="D15" s="11">
        <v>19968</v>
      </c>
      <c r="E15" s="11">
        <v>45</v>
      </c>
      <c r="F15" s="11">
        <v>5</v>
      </c>
      <c r="G15" s="216">
        <v>1327.3888888888889</v>
      </c>
      <c r="H15" s="226">
        <v>818.25342465753431</v>
      </c>
      <c r="I15" s="227">
        <v>1482.1960297766748</v>
      </c>
    </row>
    <row r="16" spans="1:9" x14ac:dyDescent="0.2">
      <c r="A16" s="215">
        <v>12</v>
      </c>
      <c r="B16" s="10" t="s">
        <v>15</v>
      </c>
      <c r="C16" s="11">
        <v>8206</v>
      </c>
      <c r="D16" s="11">
        <v>6596</v>
      </c>
      <c r="E16" s="11">
        <v>118</v>
      </c>
      <c r="F16" s="11">
        <v>0</v>
      </c>
      <c r="G16" s="216">
        <v>482.70588235294116</v>
      </c>
      <c r="H16" s="226">
        <v>1155.7746478873239</v>
      </c>
      <c r="I16" s="227">
        <v>1557.1157495256168</v>
      </c>
    </row>
    <row r="17" spans="1:9" x14ac:dyDescent="0.2">
      <c r="A17" s="215">
        <v>13</v>
      </c>
      <c r="B17" s="10" t="s">
        <v>16</v>
      </c>
      <c r="C17" s="11">
        <v>25084</v>
      </c>
      <c r="D17" s="11">
        <v>23155</v>
      </c>
      <c r="E17" s="11">
        <v>175</v>
      </c>
      <c r="F17" s="11">
        <v>0</v>
      </c>
      <c r="G17" s="216">
        <v>895.85714285714289</v>
      </c>
      <c r="H17" s="226">
        <v>674.30107526881716</v>
      </c>
      <c r="I17" s="227">
        <v>1277.5146422205244</v>
      </c>
    </row>
    <row r="18" spans="1:9" x14ac:dyDescent="0.2">
      <c r="A18" s="215">
        <v>14</v>
      </c>
      <c r="B18" s="10" t="s">
        <v>17</v>
      </c>
      <c r="C18" s="11">
        <v>19327</v>
      </c>
      <c r="D18" s="11">
        <v>16493</v>
      </c>
      <c r="E18" s="11">
        <v>160</v>
      </c>
      <c r="F18" s="11">
        <v>11</v>
      </c>
      <c r="G18" s="216">
        <v>1073.7222222222222</v>
      </c>
      <c r="H18" s="226">
        <v>668.75432525951555</v>
      </c>
      <c r="I18" s="227">
        <v>1340.384215271517</v>
      </c>
    </row>
    <row r="19" spans="1:9" x14ac:dyDescent="0.2">
      <c r="A19" s="215">
        <v>15</v>
      </c>
      <c r="B19" s="10" t="s">
        <v>18</v>
      </c>
      <c r="C19" s="11">
        <v>23831</v>
      </c>
      <c r="D19" s="11">
        <v>22115</v>
      </c>
      <c r="E19" s="11">
        <v>391</v>
      </c>
      <c r="F19" s="11">
        <v>0</v>
      </c>
      <c r="G19" s="216">
        <v>595.77499999999998</v>
      </c>
      <c r="H19" s="226">
        <v>405.97955706984663</v>
      </c>
      <c r="I19" s="227">
        <v>1023.0970677886062</v>
      </c>
    </row>
    <row r="20" spans="1:9" x14ac:dyDescent="0.2">
      <c r="A20" s="215">
        <v>16</v>
      </c>
      <c r="B20" s="10" t="s">
        <v>19</v>
      </c>
      <c r="C20" s="11">
        <v>4182</v>
      </c>
      <c r="D20" s="11">
        <v>4170</v>
      </c>
      <c r="E20" s="11">
        <v>5</v>
      </c>
      <c r="F20" s="11">
        <v>5</v>
      </c>
      <c r="G20" s="216">
        <v>697</v>
      </c>
      <c r="H20" s="226">
        <v>422.42424242424244</v>
      </c>
      <c r="I20" s="227">
        <v>672.13114754098365</v>
      </c>
    </row>
    <row r="21" spans="1:9" x14ac:dyDescent="0.2">
      <c r="A21" s="215">
        <v>17</v>
      </c>
      <c r="B21" s="10" t="s">
        <v>20</v>
      </c>
      <c r="C21" s="11">
        <v>22486</v>
      </c>
      <c r="D21" s="11">
        <v>17532</v>
      </c>
      <c r="E21" s="11">
        <v>321</v>
      </c>
      <c r="F21" s="11">
        <v>0</v>
      </c>
      <c r="G21" s="216">
        <v>749.5333333333333</v>
      </c>
      <c r="H21" s="226">
        <v>1460.1298701298701</v>
      </c>
      <c r="I21" s="227">
        <v>1689.9143243649482</v>
      </c>
    </row>
    <row r="22" spans="1:9" x14ac:dyDescent="0.2">
      <c r="A22" s="215">
        <v>18</v>
      </c>
      <c r="B22" s="10" t="s">
        <v>21</v>
      </c>
      <c r="C22" s="11">
        <v>17670</v>
      </c>
      <c r="D22" s="11">
        <v>12970</v>
      </c>
      <c r="E22" s="11">
        <v>229</v>
      </c>
      <c r="F22" s="11">
        <v>72</v>
      </c>
      <c r="G22" s="216">
        <v>552.1875</v>
      </c>
      <c r="H22" s="226">
        <v>1090.7407407407409</v>
      </c>
      <c r="I22" s="227">
        <v>1252.7472527472526</v>
      </c>
    </row>
    <row r="23" spans="1:9" x14ac:dyDescent="0.2">
      <c r="A23" s="215">
        <v>19</v>
      </c>
      <c r="B23" s="10" t="s">
        <v>22</v>
      </c>
      <c r="C23" s="11">
        <v>25835</v>
      </c>
      <c r="D23" s="11">
        <v>20274</v>
      </c>
      <c r="E23" s="11">
        <v>436</v>
      </c>
      <c r="F23" s="11">
        <v>42</v>
      </c>
      <c r="G23" s="216">
        <v>662.43589743589746</v>
      </c>
      <c r="H23" s="226">
        <v>495.87332053742801</v>
      </c>
      <c r="I23" s="227">
        <v>1189.7306009670735</v>
      </c>
    </row>
    <row r="24" spans="1:9" x14ac:dyDescent="0.2">
      <c r="A24" s="215">
        <v>20</v>
      </c>
      <c r="B24" s="10" t="s">
        <v>23</v>
      </c>
      <c r="C24" s="11">
        <v>22569</v>
      </c>
      <c r="D24" s="11">
        <v>19102</v>
      </c>
      <c r="E24" s="11">
        <v>129</v>
      </c>
      <c r="F24" s="11">
        <v>1</v>
      </c>
      <c r="G24" s="216">
        <v>705.28125</v>
      </c>
      <c r="H24" s="226">
        <v>868.03846153846155</v>
      </c>
      <c r="I24" s="227">
        <v>1118.8835456843983</v>
      </c>
    </row>
    <row r="25" spans="1:9" x14ac:dyDescent="0.2">
      <c r="A25" s="215">
        <v>21</v>
      </c>
      <c r="B25" s="10" t="s">
        <v>24</v>
      </c>
      <c r="C25" s="11">
        <v>14215</v>
      </c>
      <c r="D25" s="11">
        <v>10984</v>
      </c>
      <c r="E25" s="11">
        <v>210</v>
      </c>
      <c r="F25" s="11">
        <v>1</v>
      </c>
      <c r="G25" s="216">
        <v>836.17647058823525</v>
      </c>
      <c r="H25" s="226">
        <v>836.17647058823525</v>
      </c>
      <c r="I25" s="227">
        <v>1430.5122270302909</v>
      </c>
    </row>
    <row r="26" spans="1:9" x14ac:dyDescent="0.2">
      <c r="A26" s="215">
        <v>22</v>
      </c>
      <c r="B26" s="10" t="s">
        <v>25</v>
      </c>
      <c r="C26" s="11">
        <v>7410</v>
      </c>
      <c r="D26" s="11">
        <v>5088</v>
      </c>
      <c r="E26" s="11">
        <v>38</v>
      </c>
      <c r="F26" s="11">
        <v>0</v>
      </c>
      <c r="G26" s="216">
        <v>673.63636363636363</v>
      </c>
      <c r="H26" s="226">
        <v>851.72413793103453</v>
      </c>
      <c r="I26" s="227">
        <v>1190.3614457831327</v>
      </c>
    </row>
    <row r="27" spans="1:9" x14ac:dyDescent="0.2">
      <c r="A27" s="215">
        <v>23</v>
      </c>
      <c r="B27" s="10" t="s">
        <v>26</v>
      </c>
      <c r="C27" s="11">
        <v>8738</v>
      </c>
      <c r="D27" s="11">
        <v>8042</v>
      </c>
      <c r="E27" s="11">
        <v>63</v>
      </c>
      <c r="F27" s="11">
        <v>42</v>
      </c>
      <c r="G27" s="216">
        <v>672.15384615384619</v>
      </c>
      <c r="H27" s="226">
        <v>1196.986301369863</v>
      </c>
      <c r="I27" s="227">
        <v>1449.328246807099</v>
      </c>
    </row>
    <row r="28" spans="1:9" x14ac:dyDescent="0.2">
      <c r="A28" s="215">
        <v>24</v>
      </c>
      <c r="B28" s="10" t="s">
        <v>27</v>
      </c>
      <c r="C28" s="11">
        <v>27301</v>
      </c>
      <c r="D28" s="11">
        <v>27052</v>
      </c>
      <c r="E28" s="11">
        <v>249</v>
      </c>
      <c r="F28" s="11">
        <v>62</v>
      </c>
      <c r="G28" s="216">
        <v>827.30303030303025</v>
      </c>
      <c r="H28" s="226">
        <v>1338.2843137254904</v>
      </c>
      <c r="I28" s="227">
        <v>1677.1716427079498</v>
      </c>
    </row>
    <row r="29" spans="1:9" x14ac:dyDescent="0.2">
      <c r="A29" s="215">
        <v>25</v>
      </c>
      <c r="B29" s="10" t="s">
        <v>28</v>
      </c>
      <c r="C29" s="11">
        <v>31929</v>
      </c>
      <c r="D29" s="11">
        <v>30112</v>
      </c>
      <c r="E29" s="11">
        <v>257</v>
      </c>
      <c r="F29" s="11">
        <v>27</v>
      </c>
      <c r="G29" s="216">
        <v>939.08823529411768</v>
      </c>
      <c r="H29" s="226">
        <v>844.68253968253975</v>
      </c>
      <c r="I29" s="227">
        <v>1640.244528922223</v>
      </c>
    </row>
    <row r="30" spans="1:9" x14ac:dyDescent="0.2">
      <c r="A30" s="215">
        <v>26</v>
      </c>
      <c r="B30" s="10" t="s">
        <v>29</v>
      </c>
      <c r="C30" s="11">
        <v>13021</v>
      </c>
      <c r="D30" s="11">
        <v>11220</v>
      </c>
      <c r="E30" s="11">
        <v>33</v>
      </c>
      <c r="F30" s="11">
        <v>24</v>
      </c>
      <c r="G30" s="216">
        <v>2170.1666666666665</v>
      </c>
      <c r="H30" s="226">
        <v>516.70634920634927</v>
      </c>
      <c r="I30" s="227">
        <v>988.98678414096912</v>
      </c>
    </row>
    <row r="31" spans="1:9" x14ac:dyDescent="0.2">
      <c r="A31" s="215">
        <v>27</v>
      </c>
      <c r="B31" s="10" t="s">
        <v>30</v>
      </c>
      <c r="C31" s="11">
        <v>24053</v>
      </c>
      <c r="D31" s="11">
        <v>19059</v>
      </c>
      <c r="E31" s="11">
        <v>420</v>
      </c>
      <c r="F31" s="11">
        <v>57</v>
      </c>
      <c r="G31" s="216">
        <v>2405.3000000000002</v>
      </c>
      <c r="H31" s="226">
        <v>796.45695364238418</v>
      </c>
      <c r="I31" s="227">
        <v>1191.6864843440349</v>
      </c>
    </row>
    <row r="32" spans="1:9" x14ac:dyDescent="0.2">
      <c r="A32" s="215">
        <v>28</v>
      </c>
      <c r="B32" s="10" t="s">
        <v>31</v>
      </c>
      <c r="C32" s="11">
        <v>85828</v>
      </c>
      <c r="D32" s="11">
        <v>85479</v>
      </c>
      <c r="E32" s="11">
        <v>340</v>
      </c>
      <c r="F32" s="11">
        <v>124</v>
      </c>
      <c r="G32" s="216">
        <v>6130.5714285714284</v>
      </c>
      <c r="H32" s="226">
        <v>159.23562152133582</v>
      </c>
      <c r="I32" s="227">
        <v>2322.9403485980297</v>
      </c>
    </row>
    <row r="33" spans="1:9" x14ac:dyDescent="0.2">
      <c r="A33" s="215">
        <v>29</v>
      </c>
      <c r="B33" s="10" t="s">
        <v>32</v>
      </c>
      <c r="C33" s="11">
        <v>69306</v>
      </c>
      <c r="D33" s="11">
        <v>68332</v>
      </c>
      <c r="E33" s="11">
        <v>968</v>
      </c>
      <c r="F33" s="11">
        <v>425</v>
      </c>
      <c r="G33" s="216">
        <v>6300.545454545455</v>
      </c>
      <c r="H33" s="226">
        <v>128.582560296846</v>
      </c>
      <c r="I33" s="227">
        <v>1855.4829727993149</v>
      </c>
    </row>
    <row r="34" spans="1:9" x14ac:dyDescent="0.2">
      <c r="A34" s="215">
        <v>30</v>
      </c>
      <c r="B34" s="10" t="s">
        <v>33</v>
      </c>
      <c r="C34" s="11">
        <v>165420</v>
      </c>
      <c r="D34" s="11">
        <v>161754</v>
      </c>
      <c r="E34" s="11">
        <v>3666</v>
      </c>
      <c r="F34" s="11">
        <v>3141</v>
      </c>
      <c r="G34" s="216">
        <v>165420</v>
      </c>
      <c r="H34" s="226">
        <v>306.9016697588126</v>
      </c>
      <c r="I34" s="227">
        <v>3332.5274990934367</v>
      </c>
    </row>
    <row r="35" spans="1:9" x14ac:dyDescent="0.2">
      <c r="A35" s="215">
        <v>31</v>
      </c>
      <c r="B35" s="10" t="s">
        <v>34</v>
      </c>
      <c r="C35" s="11">
        <v>33308</v>
      </c>
      <c r="D35" s="11">
        <v>32929</v>
      </c>
      <c r="E35" s="11">
        <v>379</v>
      </c>
      <c r="F35" s="11">
        <v>72</v>
      </c>
      <c r="G35" s="216">
        <v>33308</v>
      </c>
      <c r="H35" s="226">
        <v>61.795918367346935</v>
      </c>
      <c r="I35" s="227">
        <v>2780.3005008347245</v>
      </c>
    </row>
    <row r="36" spans="1:9" x14ac:dyDescent="0.2">
      <c r="A36" s="215">
        <v>32</v>
      </c>
      <c r="B36" s="10" t="s">
        <v>35</v>
      </c>
      <c r="C36" s="11">
        <v>25091</v>
      </c>
      <c r="D36" s="11">
        <v>25091</v>
      </c>
      <c r="E36" s="11">
        <v>0</v>
      </c>
      <c r="F36" s="11">
        <v>0</v>
      </c>
      <c r="G36" s="216">
        <v>25091</v>
      </c>
      <c r="H36" s="226">
        <v>46.551020408163268</v>
      </c>
      <c r="I36" s="227">
        <v>9828.0454367410894</v>
      </c>
    </row>
    <row r="37" spans="1:9" ht="15" thickBot="1" x14ac:dyDescent="0.25">
      <c r="A37" s="218">
        <v>33</v>
      </c>
      <c r="B37" s="181" t="s">
        <v>36</v>
      </c>
      <c r="C37" s="162">
        <v>72</v>
      </c>
      <c r="D37" s="162">
        <v>72</v>
      </c>
      <c r="E37" s="162">
        <v>0</v>
      </c>
      <c r="F37" s="162">
        <v>0</v>
      </c>
      <c r="G37" s="219">
        <v>72</v>
      </c>
      <c r="H37" s="231">
        <v>2.6568265682656826</v>
      </c>
      <c r="I37" s="232">
        <v>224.29906542056074</v>
      </c>
    </row>
    <row r="38" spans="1:9" ht="15" thickBot="1" x14ac:dyDescent="0.25">
      <c r="A38" s="505" t="s">
        <v>37</v>
      </c>
      <c r="B38" s="506"/>
      <c r="C38" s="270">
        <v>850849</v>
      </c>
      <c r="D38" s="270">
        <v>778695</v>
      </c>
      <c r="E38" s="270">
        <v>9884</v>
      </c>
      <c r="F38" s="270">
        <v>4275</v>
      </c>
      <c r="G38" s="271">
        <v>1361.3584000000001</v>
      </c>
      <c r="H38" s="235">
        <v>758.67053053945608</v>
      </c>
      <c r="I38" s="236">
        <v>1707.0170651750852</v>
      </c>
    </row>
  </sheetData>
  <mergeCells count="12">
    <mergeCell ref="A38:B38"/>
    <mergeCell ref="H1:I1"/>
    <mergeCell ref="A2:A3"/>
    <mergeCell ref="B2:B3"/>
    <mergeCell ref="C2:C3"/>
    <mergeCell ref="D2:D3"/>
    <mergeCell ref="E2:E3"/>
    <mergeCell ref="F2:F3"/>
    <mergeCell ref="G2:G3"/>
    <mergeCell ref="I2:I3"/>
    <mergeCell ref="H2:H3"/>
    <mergeCell ref="B1:G1"/>
  </mergeCells>
  <pageMargins left="0.35" right="0.24" top="0.22" bottom="0.16" header="0.22" footer="0.16"/>
  <pageSetup paperSize="9" scale="94" orientation="landscape" r:id="rId1"/>
  <rowBreaks count="1" manualBreakCount="1">
    <brk id="4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Layout" zoomScaleNormal="100" workbookViewId="0">
      <selection activeCell="I9" sqref="I9"/>
    </sheetView>
  </sheetViews>
  <sheetFormatPr defaultRowHeight="14.25" x14ac:dyDescent="0.2"/>
  <cols>
    <col min="1" max="1" width="5.5703125" style="206" customWidth="1"/>
    <col min="2" max="3" width="18.42578125" style="206" customWidth="1"/>
    <col min="4" max="4" width="14.7109375" style="206" customWidth="1"/>
    <col min="5" max="5" width="22.7109375" style="206" customWidth="1"/>
    <col min="6" max="6" width="26.7109375" style="206" customWidth="1"/>
    <col min="7" max="7" width="13" style="206" customWidth="1"/>
    <col min="8" max="8" width="12.85546875" style="206" customWidth="1"/>
    <col min="9" max="16384" width="9.140625" style="206"/>
  </cols>
  <sheetData>
    <row r="1" spans="1:8" ht="15.75" customHeight="1" thickBot="1" x14ac:dyDescent="0.25">
      <c r="A1" s="580" t="s">
        <v>197</v>
      </c>
      <c r="B1" s="580"/>
      <c r="C1" s="580"/>
      <c r="D1" s="580"/>
      <c r="E1" s="580"/>
      <c r="F1" s="580"/>
      <c r="G1" s="580"/>
      <c r="H1" s="580"/>
    </row>
    <row r="2" spans="1:8" ht="27" customHeight="1" x14ac:dyDescent="0.2">
      <c r="A2" s="509" t="s">
        <v>48</v>
      </c>
      <c r="B2" s="503" t="s">
        <v>41</v>
      </c>
      <c r="C2" s="472" t="s">
        <v>219</v>
      </c>
      <c r="D2" s="503" t="s">
        <v>120</v>
      </c>
      <c r="E2" s="503" t="s">
        <v>199</v>
      </c>
      <c r="F2" s="503" t="s">
        <v>217</v>
      </c>
      <c r="G2" s="578" t="s">
        <v>196</v>
      </c>
      <c r="H2" s="579"/>
    </row>
    <row r="3" spans="1:8" ht="24" customHeight="1" thickBot="1" x14ac:dyDescent="0.25">
      <c r="A3" s="583"/>
      <c r="B3" s="576"/>
      <c r="C3" s="473"/>
      <c r="D3" s="576"/>
      <c r="E3" s="515"/>
      <c r="F3" s="515"/>
      <c r="G3" s="266" t="s">
        <v>60</v>
      </c>
      <c r="H3" s="447" t="s">
        <v>114</v>
      </c>
    </row>
    <row r="4" spans="1:8" ht="15" thickBot="1" x14ac:dyDescent="0.25">
      <c r="A4" s="238">
        <v>1</v>
      </c>
      <c r="B4" s="261">
        <v>2</v>
      </c>
      <c r="C4" s="268">
        <v>3</v>
      </c>
      <c r="D4" s="249">
        <v>4</v>
      </c>
      <c r="E4" s="249">
        <v>5</v>
      </c>
      <c r="F4" s="249">
        <v>6</v>
      </c>
      <c r="G4" s="268">
        <v>7</v>
      </c>
      <c r="H4" s="269">
        <v>8</v>
      </c>
    </row>
    <row r="5" spans="1:8" x14ac:dyDescent="0.2">
      <c r="A5" s="254">
        <v>1</v>
      </c>
      <c r="B5" s="255" t="s">
        <v>70</v>
      </c>
      <c r="C5" s="264">
        <v>15124</v>
      </c>
      <c r="D5" s="256">
        <v>12842</v>
      </c>
      <c r="E5" s="257">
        <v>475.62962962962962</v>
      </c>
      <c r="F5" s="258">
        <v>39.635802469135804</v>
      </c>
      <c r="G5" s="265">
        <v>177</v>
      </c>
      <c r="H5" s="265">
        <v>10.411764705882353</v>
      </c>
    </row>
    <row r="6" spans="1:8" x14ac:dyDescent="0.2">
      <c r="A6" s="228">
        <v>2</v>
      </c>
      <c r="B6" s="10" t="s">
        <v>5</v>
      </c>
      <c r="C6" s="216">
        <v>9229</v>
      </c>
      <c r="D6" s="176">
        <v>7345</v>
      </c>
      <c r="E6" s="224">
        <v>282.5</v>
      </c>
      <c r="F6" s="225">
        <v>23.541666666666668</v>
      </c>
      <c r="G6" s="11">
        <v>330</v>
      </c>
      <c r="H6" s="217">
        <v>19.411764705882351</v>
      </c>
    </row>
    <row r="7" spans="1:8" x14ac:dyDescent="0.2">
      <c r="A7" s="223">
        <v>3</v>
      </c>
      <c r="B7" s="10" t="s">
        <v>6</v>
      </c>
      <c r="C7" s="216">
        <v>10865</v>
      </c>
      <c r="D7" s="176">
        <v>9226</v>
      </c>
      <c r="E7" s="224">
        <v>354.84615384615387</v>
      </c>
      <c r="F7" s="225">
        <v>29.570512820512821</v>
      </c>
      <c r="G7" s="11">
        <v>247</v>
      </c>
      <c r="H7" s="217">
        <v>13.722222222222221</v>
      </c>
    </row>
    <row r="8" spans="1:8" x14ac:dyDescent="0.2">
      <c r="A8" s="228">
        <v>4</v>
      </c>
      <c r="B8" s="10" t="s">
        <v>7</v>
      </c>
      <c r="C8" s="216">
        <v>10618</v>
      </c>
      <c r="D8" s="176">
        <v>9275</v>
      </c>
      <c r="E8" s="224">
        <v>403.26086956521738</v>
      </c>
      <c r="F8" s="225">
        <v>33.605072463768117</v>
      </c>
      <c r="G8" s="11">
        <v>150</v>
      </c>
      <c r="H8" s="217">
        <v>11.538461538461538</v>
      </c>
    </row>
    <row r="9" spans="1:8" x14ac:dyDescent="0.2">
      <c r="A9" s="223">
        <v>5</v>
      </c>
      <c r="B9" s="10" t="s">
        <v>8</v>
      </c>
      <c r="C9" s="216">
        <v>31311</v>
      </c>
      <c r="D9" s="176">
        <v>28195</v>
      </c>
      <c r="E9" s="224">
        <v>542.21153846153845</v>
      </c>
      <c r="F9" s="225">
        <v>45.184294871794869</v>
      </c>
      <c r="G9" s="11">
        <v>528</v>
      </c>
      <c r="H9" s="217">
        <v>14.27027027027027</v>
      </c>
    </row>
    <row r="10" spans="1:8" x14ac:dyDescent="0.2">
      <c r="A10" s="228">
        <v>6</v>
      </c>
      <c r="B10" s="10" t="s">
        <v>9</v>
      </c>
      <c r="C10" s="216">
        <v>14200</v>
      </c>
      <c r="D10" s="176">
        <v>12144</v>
      </c>
      <c r="E10" s="224">
        <v>485.76</v>
      </c>
      <c r="F10" s="225">
        <v>40.479999999999997</v>
      </c>
      <c r="G10" s="11">
        <v>218</v>
      </c>
      <c r="H10" s="217">
        <v>11.473684210526315</v>
      </c>
    </row>
    <row r="11" spans="1:8" x14ac:dyDescent="0.2">
      <c r="A11" s="223">
        <v>7</v>
      </c>
      <c r="B11" s="10" t="s">
        <v>10</v>
      </c>
      <c r="C11" s="216">
        <v>18113</v>
      </c>
      <c r="D11" s="176">
        <v>15494</v>
      </c>
      <c r="E11" s="224">
        <v>377.90243902439022</v>
      </c>
      <c r="F11" s="225">
        <v>31.491869918699184</v>
      </c>
      <c r="G11" s="11">
        <v>102</v>
      </c>
      <c r="H11" s="217">
        <v>3.7777777777777777</v>
      </c>
    </row>
    <row r="12" spans="1:8" x14ac:dyDescent="0.2">
      <c r="A12" s="228">
        <v>8</v>
      </c>
      <c r="B12" s="10" t="s">
        <v>11</v>
      </c>
      <c r="C12" s="216">
        <v>15392</v>
      </c>
      <c r="D12" s="176">
        <v>12296</v>
      </c>
      <c r="E12" s="224">
        <v>384.25</v>
      </c>
      <c r="F12" s="225">
        <v>32.020833333333336</v>
      </c>
      <c r="G12" s="11">
        <v>160</v>
      </c>
      <c r="H12" s="217">
        <v>7.6190476190476186</v>
      </c>
    </row>
    <row r="13" spans="1:8" x14ac:dyDescent="0.2">
      <c r="A13" s="223">
        <v>9</v>
      </c>
      <c r="B13" s="10" t="s">
        <v>12</v>
      </c>
      <c r="C13" s="216">
        <v>19580</v>
      </c>
      <c r="D13" s="176">
        <v>15684</v>
      </c>
      <c r="E13" s="224">
        <v>333.70212765957444</v>
      </c>
      <c r="F13" s="225">
        <v>27.808510638297872</v>
      </c>
      <c r="G13" s="11">
        <v>840</v>
      </c>
      <c r="H13" s="217">
        <v>28</v>
      </c>
    </row>
    <row r="14" spans="1:8" x14ac:dyDescent="0.2">
      <c r="A14" s="228">
        <v>10</v>
      </c>
      <c r="B14" s="10" t="s">
        <v>13</v>
      </c>
      <c r="C14" s="216">
        <v>7642</v>
      </c>
      <c r="D14" s="176">
        <v>6296</v>
      </c>
      <c r="E14" s="224">
        <v>349.77777777777777</v>
      </c>
      <c r="F14" s="225">
        <v>29.148148148148149</v>
      </c>
      <c r="G14" s="11">
        <v>58</v>
      </c>
      <c r="H14" s="217">
        <v>4.4615384615384617</v>
      </c>
    </row>
    <row r="15" spans="1:8" x14ac:dyDescent="0.2">
      <c r="A15" s="223">
        <v>11</v>
      </c>
      <c r="B15" s="10" t="s">
        <v>14</v>
      </c>
      <c r="C15" s="216">
        <v>23893</v>
      </c>
      <c r="D15" s="176">
        <v>17535</v>
      </c>
      <c r="E15" s="224">
        <v>438.375</v>
      </c>
      <c r="F15" s="225">
        <v>36.53125</v>
      </c>
      <c r="G15" s="11">
        <v>612</v>
      </c>
      <c r="H15" s="217">
        <v>34</v>
      </c>
    </row>
    <row r="16" spans="1:8" x14ac:dyDescent="0.2">
      <c r="A16" s="228">
        <v>12</v>
      </c>
      <c r="B16" s="10" t="s">
        <v>15</v>
      </c>
      <c r="C16" s="216">
        <v>8206</v>
      </c>
      <c r="D16" s="176">
        <v>7124</v>
      </c>
      <c r="E16" s="224">
        <v>323.81818181818181</v>
      </c>
      <c r="F16" s="225">
        <v>26.984848484848484</v>
      </c>
      <c r="G16" s="11">
        <v>123</v>
      </c>
      <c r="H16" s="217">
        <v>7.2352941176470589</v>
      </c>
    </row>
    <row r="17" spans="1:8" x14ac:dyDescent="0.2">
      <c r="A17" s="223">
        <v>13</v>
      </c>
      <c r="B17" s="10" t="s">
        <v>16</v>
      </c>
      <c r="C17" s="216">
        <v>25084</v>
      </c>
      <c r="D17" s="176">
        <v>18965</v>
      </c>
      <c r="E17" s="224">
        <v>403.51063829787233</v>
      </c>
      <c r="F17" s="225">
        <v>33.625886524822697</v>
      </c>
      <c r="G17" s="11">
        <v>950</v>
      </c>
      <c r="H17" s="217">
        <v>33.928571428571431</v>
      </c>
    </row>
    <row r="18" spans="1:8" x14ac:dyDescent="0.2">
      <c r="A18" s="228">
        <v>14</v>
      </c>
      <c r="B18" s="10" t="s">
        <v>17</v>
      </c>
      <c r="C18" s="216">
        <v>19327</v>
      </c>
      <c r="D18" s="176">
        <v>16765</v>
      </c>
      <c r="E18" s="224">
        <v>429.87179487179486</v>
      </c>
      <c r="F18" s="225">
        <v>35.822649572649574</v>
      </c>
      <c r="G18" s="11">
        <v>456</v>
      </c>
      <c r="H18" s="217">
        <v>25.333333333333332</v>
      </c>
    </row>
    <row r="19" spans="1:8" x14ac:dyDescent="0.2">
      <c r="A19" s="223">
        <v>15</v>
      </c>
      <c r="B19" s="10" t="s">
        <v>18</v>
      </c>
      <c r="C19" s="216">
        <v>23831</v>
      </c>
      <c r="D19" s="176">
        <v>20171</v>
      </c>
      <c r="E19" s="224">
        <v>380.58490566037733</v>
      </c>
      <c r="F19" s="225">
        <v>31.715408805031444</v>
      </c>
      <c r="G19" s="11">
        <v>667</v>
      </c>
      <c r="H19" s="217">
        <v>16.675000000000001</v>
      </c>
    </row>
    <row r="20" spans="1:8" x14ac:dyDescent="0.2">
      <c r="A20" s="228">
        <v>16</v>
      </c>
      <c r="B20" s="10" t="s">
        <v>19</v>
      </c>
      <c r="C20" s="216">
        <v>4182</v>
      </c>
      <c r="D20" s="176">
        <v>2836</v>
      </c>
      <c r="E20" s="224">
        <v>283.60000000000002</v>
      </c>
      <c r="F20" s="225">
        <v>23.633333333333336</v>
      </c>
      <c r="G20" s="11">
        <v>151</v>
      </c>
      <c r="H20" s="217">
        <v>25.166666666666668</v>
      </c>
    </row>
    <row r="21" spans="1:8" x14ac:dyDescent="0.2">
      <c r="A21" s="223">
        <v>17</v>
      </c>
      <c r="B21" s="10" t="s">
        <v>20</v>
      </c>
      <c r="C21" s="216">
        <v>22486</v>
      </c>
      <c r="D21" s="176">
        <v>14777</v>
      </c>
      <c r="E21" s="224">
        <v>321.23913043478262</v>
      </c>
      <c r="F21" s="225">
        <v>26.769927536231886</v>
      </c>
      <c r="G21" s="11">
        <v>646</v>
      </c>
      <c r="H21" s="217">
        <v>21.533333333333335</v>
      </c>
    </row>
    <row r="22" spans="1:8" x14ac:dyDescent="0.2">
      <c r="A22" s="228">
        <v>18</v>
      </c>
      <c r="B22" s="10" t="s">
        <v>21</v>
      </c>
      <c r="C22" s="216">
        <v>17670</v>
      </c>
      <c r="D22" s="176">
        <v>15177</v>
      </c>
      <c r="E22" s="224">
        <v>370.17073170731709</v>
      </c>
      <c r="F22" s="225">
        <v>30.847560975609756</v>
      </c>
      <c r="G22" s="11">
        <v>291</v>
      </c>
      <c r="H22" s="217">
        <v>9.09375</v>
      </c>
    </row>
    <row r="23" spans="1:8" x14ac:dyDescent="0.2">
      <c r="A23" s="223">
        <v>19</v>
      </c>
      <c r="B23" s="10" t="s">
        <v>22</v>
      </c>
      <c r="C23" s="216">
        <v>25835</v>
      </c>
      <c r="D23" s="176">
        <v>19133</v>
      </c>
      <c r="E23" s="224">
        <v>329.87931034482756</v>
      </c>
      <c r="F23" s="225">
        <v>27.489942528735629</v>
      </c>
      <c r="G23" s="11">
        <v>723</v>
      </c>
      <c r="H23" s="217">
        <v>18.53846153846154</v>
      </c>
    </row>
    <row r="24" spans="1:8" x14ac:dyDescent="0.2">
      <c r="A24" s="228">
        <v>20</v>
      </c>
      <c r="B24" s="10" t="s">
        <v>23</v>
      </c>
      <c r="C24" s="216">
        <v>22569</v>
      </c>
      <c r="D24" s="176">
        <v>20558</v>
      </c>
      <c r="E24" s="224">
        <v>395.34615384615387</v>
      </c>
      <c r="F24" s="225">
        <v>32.945512820512825</v>
      </c>
      <c r="G24" s="11">
        <v>306</v>
      </c>
      <c r="H24" s="217">
        <v>9.5625</v>
      </c>
    </row>
    <row r="25" spans="1:8" x14ac:dyDescent="0.2">
      <c r="A25" s="223">
        <v>21</v>
      </c>
      <c r="B25" s="10" t="s">
        <v>24</v>
      </c>
      <c r="C25" s="216">
        <v>14215</v>
      </c>
      <c r="D25" s="176">
        <v>9337</v>
      </c>
      <c r="E25" s="224">
        <v>301.19354838709677</v>
      </c>
      <c r="F25" s="225">
        <v>25.099462365591396</v>
      </c>
      <c r="G25" s="11">
        <v>453</v>
      </c>
      <c r="H25" s="217">
        <v>26.647058823529413</v>
      </c>
    </row>
    <row r="26" spans="1:8" x14ac:dyDescent="0.2">
      <c r="A26" s="228">
        <v>22</v>
      </c>
      <c r="B26" s="10" t="s">
        <v>25</v>
      </c>
      <c r="C26" s="216">
        <v>7410</v>
      </c>
      <c r="D26" s="176">
        <v>5299</v>
      </c>
      <c r="E26" s="224">
        <v>311.70588235294116</v>
      </c>
      <c r="F26" s="225">
        <v>25.975490196078429</v>
      </c>
      <c r="G26" s="11">
        <v>103</v>
      </c>
      <c r="H26" s="217">
        <v>9.3636363636363633</v>
      </c>
    </row>
    <row r="27" spans="1:8" x14ac:dyDescent="0.2">
      <c r="A27" s="223">
        <v>23</v>
      </c>
      <c r="B27" s="10" t="s">
        <v>26</v>
      </c>
      <c r="C27" s="216">
        <v>8738</v>
      </c>
      <c r="D27" s="176">
        <v>7407</v>
      </c>
      <c r="E27" s="224">
        <v>370.35</v>
      </c>
      <c r="F27" s="225">
        <v>30.862500000000001</v>
      </c>
      <c r="G27" s="11">
        <v>154</v>
      </c>
      <c r="H27" s="217">
        <v>11.846153846153847</v>
      </c>
    </row>
    <row r="28" spans="1:8" x14ac:dyDescent="0.2">
      <c r="A28" s="228">
        <v>24</v>
      </c>
      <c r="B28" s="10" t="s">
        <v>27</v>
      </c>
      <c r="C28" s="216">
        <v>27301</v>
      </c>
      <c r="D28" s="176">
        <v>23490</v>
      </c>
      <c r="E28" s="224">
        <v>405</v>
      </c>
      <c r="F28" s="225">
        <v>33.75</v>
      </c>
      <c r="G28" s="11">
        <v>389</v>
      </c>
      <c r="H28" s="217">
        <v>11.787878787878787</v>
      </c>
    </row>
    <row r="29" spans="1:8" x14ac:dyDescent="0.2">
      <c r="A29" s="223">
        <v>25</v>
      </c>
      <c r="B29" s="10" t="s">
        <v>28</v>
      </c>
      <c r="C29" s="216">
        <v>31929</v>
      </c>
      <c r="D29" s="176">
        <v>28207</v>
      </c>
      <c r="E29" s="224">
        <v>462.40983606557376</v>
      </c>
      <c r="F29" s="225">
        <v>38.534153005464482</v>
      </c>
      <c r="G29" s="11">
        <v>554</v>
      </c>
      <c r="H29" s="217">
        <v>16.294117647058822</v>
      </c>
    </row>
    <row r="30" spans="1:8" x14ac:dyDescent="0.2">
      <c r="A30" s="228">
        <v>26</v>
      </c>
      <c r="B30" s="10" t="s">
        <v>29</v>
      </c>
      <c r="C30" s="216">
        <v>13021</v>
      </c>
      <c r="D30" s="176">
        <v>11530</v>
      </c>
      <c r="E30" s="224">
        <v>461.2</v>
      </c>
      <c r="F30" s="225">
        <v>38.43333333333333</v>
      </c>
      <c r="G30" s="11">
        <v>137</v>
      </c>
      <c r="H30" s="217">
        <v>22.833333333333332</v>
      </c>
    </row>
    <row r="31" spans="1:8" x14ac:dyDescent="0.2">
      <c r="A31" s="223">
        <v>27</v>
      </c>
      <c r="B31" s="10" t="s">
        <v>30</v>
      </c>
      <c r="C31" s="216">
        <v>24053</v>
      </c>
      <c r="D31" s="176">
        <v>21576</v>
      </c>
      <c r="E31" s="224">
        <v>526.2439024390244</v>
      </c>
      <c r="F31" s="225">
        <v>43.853658536585364</v>
      </c>
      <c r="G31" s="11">
        <v>400</v>
      </c>
      <c r="H31" s="217">
        <v>40</v>
      </c>
    </row>
    <row r="32" spans="1:8" x14ac:dyDescent="0.2">
      <c r="A32" s="228">
        <v>28</v>
      </c>
      <c r="B32" s="10" t="s">
        <v>31</v>
      </c>
      <c r="C32" s="216">
        <v>85828</v>
      </c>
      <c r="D32" s="176">
        <v>77229</v>
      </c>
      <c r="E32" s="224">
        <v>689.54464285714289</v>
      </c>
      <c r="F32" s="225">
        <v>57.462053571428577</v>
      </c>
      <c r="G32" s="11">
        <v>1218</v>
      </c>
      <c r="H32" s="217">
        <v>87</v>
      </c>
    </row>
    <row r="33" spans="1:8" x14ac:dyDescent="0.2">
      <c r="A33" s="223">
        <v>29</v>
      </c>
      <c r="B33" s="10" t="s">
        <v>32</v>
      </c>
      <c r="C33" s="216">
        <v>69306</v>
      </c>
      <c r="D33" s="176">
        <v>62843</v>
      </c>
      <c r="E33" s="224">
        <v>837.90666666666664</v>
      </c>
      <c r="F33" s="225">
        <v>69.825555555555553</v>
      </c>
      <c r="G33" s="11">
        <v>1508</v>
      </c>
      <c r="H33" s="217">
        <v>137.09090909090909</v>
      </c>
    </row>
    <row r="34" spans="1:8" x14ac:dyDescent="0.2">
      <c r="A34" s="228">
        <v>30</v>
      </c>
      <c r="B34" s="10" t="s">
        <v>33</v>
      </c>
      <c r="C34" s="216">
        <v>176371</v>
      </c>
      <c r="D34" s="176">
        <v>133556</v>
      </c>
      <c r="E34" s="224">
        <v>896.34899328859058</v>
      </c>
      <c r="F34" s="225">
        <v>74.695749440715886</v>
      </c>
      <c r="G34" s="11">
        <v>7010</v>
      </c>
      <c r="H34" s="217">
        <v>7010</v>
      </c>
    </row>
    <row r="35" spans="1:8" x14ac:dyDescent="0.2">
      <c r="A35" s="223">
        <v>31</v>
      </c>
      <c r="B35" s="10" t="s">
        <v>34</v>
      </c>
      <c r="C35" s="216">
        <v>33288</v>
      </c>
      <c r="D35" s="176">
        <v>22778</v>
      </c>
      <c r="E35" s="224">
        <v>632.72222222222217</v>
      </c>
      <c r="F35" s="225">
        <v>52.726851851851848</v>
      </c>
      <c r="G35" s="11">
        <v>1101</v>
      </c>
      <c r="H35" s="217">
        <v>1101</v>
      </c>
    </row>
    <row r="36" spans="1:8" x14ac:dyDescent="0.2">
      <c r="A36" s="228">
        <v>32</v>
      </c>
      <c r="B36" s="10" t="s">
        <v>35</v>
      </c>
      <c r="C36" s="216">
        <v>25091</v>
      </c>
      <c r="D36" s="176">
        <v>16481</v>
      </c>
      <c r="E36" s="224">
        <v>659.24</v>
      </c>
      <c r="F36" s="225">
        <v>54.936666666666667</v>
      </c>
      <c r="G36" s="11">
        <v>184</v>
      </c>
      <c r="H36" s="217">
        <v>184</v>
      </c>
    </row>
    <row r="37" spans="1:8" ht="15" thickBot="1" x14ac:dyDescent="0.25">
      <c r="A37" s="229">
        <v>33</v>
      </c>
      <c r="B37" s="181" t="s">
        <v>36</v>
      </c>
      <c r="C37" s="219">
        <v>72</v>
      </c>
      <c r="D37" s="180">
        <v>71</v>
      </c>
      <c r="E37" s="230">
        <v>71</v>
      </c>
      <c r="F37" s="225">
        <v>5.916666666666667</v>
      </c>
      <c r="G37" s="162">
        <v>1</v>
      </c>
      <c r="H37" s="220">
        <v>1</v>
      </c>
    </row>
    <row r="38" spans="1:8" ht="15" thickBot="1" x14ac:dyDescent="0.25">
      <c r="A38" s="581" t="s">
        <v>37</v>
      </c>
      <c r="B38" s="582"/>
      <c r="C38" s="271">
        <v>861780</v>
      </c>
      <c r="D38" s="233">
        <v>701642</v>
      </c>
      <c r="E38" s="234">
        <v>509.91424418604652</v>
      </c>
      <c r="F38" s="448">
        <v>42.492853682170541</v>
      </c>
      <c r="G38" s="270">
        <v>20947</v>
      </c>
      <c r="H38" s="272">
        <v>33.5152</v>
      </c>
    </row>
  </sheetData>
  <mergeCells count="9">
    <mergeCell ref="C2:C3"/>
    <mergeCell ref="G2:H2"/>
    <mergeCell ref="A1:H1"/>
    <mergeCell ref="A38:B38"/>
    <mergeCell ref="B2:B3"/>
    <mergeCell ref="D2:D3"/>
    <mergeCell ref="E2:E3"/>
    <mergeCell ref="F2:F3"/>
    <mergeCell ref="A2:A3"/>
  </mergeCells>
  <pageMargins left="0.23" right="0.70866141732283472" top="0.37" bottom="0.16" header="0.31496062992125984" footer="0.18"/>
  <pageSetup paperSize="9" scale="94" orientation="landscape" r:id="rId1"/>
  <rowBreaks count="1" manualBreakCount="1">
    <brk id="4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60" zoomScaleNormal="100" workbookViewId="0">
      <selection activeCell="P16" sqref="P16"/>
    </sheetView>
  </sheetViews>
  <sheetFormatPr defaultRowHeight="14.25" x14ac:dyDescent="0.2"/>
  <cols>
    <col min="1" max="1" width="9.140625" style="206"/>
    <col min="2" max="2" width="21.7109375" style="206" customWidth="1"/>
    <col min="3" max="3" width="13.7109375" style="206" customWidth="1"/>
    <col min="4" max="6" width="9.140625" style="206"/>
    <col min="7" max="7" width="9.85546875" style="206" bestFit="1" customWidth="1"/>
    <col min="8" max="8" width="14.28515625" style="206" customWidth="1"/>
    <col min="9" max="16384" width="9.140625" style="206"/>
  </cols>
  <sheetData>
    <row r="1" spans="1:8" ht="15" thickBot="1" x14ac:dyDescent="0.25">
      <c r="A1" s="221"/>
      <c r="B1" s="592" t="s">
        <v>203</v>
      </c>
      <c r="C1" s="592"/>
      <c r="D1" s="592"/>
      <c r="E1" s="592"/>
      <c r="F1" s="586" t="s">
        <v>115</v>
      </c>
      <c r="G1" s="586"/>
    </row>
    <row r="2" spans="1:8" ht="45.75" customHeight="1" x14ac:dyDescent="0.2">
      <c r="A2" s="509" t="s">
        <v>48</v>
      </c>
      <c r="B2" s="414" t="s">
        <v>41</v>
      </c>
      <c r="C2" s="414" t="s">
        <v>121</v>
      </c>
      <c r="D2" s="587" t="s">
        <v>183</v>
      </c>
      <c r="E2" s="588"/>
      <c r="F2" s="589" t="s">
        <v>116</v>
      </c>
      <c r="G2" s="590"/>
      <c r="H2" s="584" t="s">
        <v>117</v>
      </c>
    </row>
    <row r="3" spans="1:8" ht="15" thickBot="1" x14ac:dyDescent="0.25">
      <c r="A3" s="591"/>
      <c r="B3" s="453" t="s">
        <v>1</v>
      </c>
      <c r="C3" s="454" t="s">
        <v>60</v>
      </c>
      <c r="D3" s="454" t="s">
        <v>60</v>
      </c>
      <c r="E3" s="454" t="s">
        <v>83</v>
      </c>
      <c r="F3" s="455" t="s">
        <v>60</v>
      </c>
      <c r="G3" s="456" t="s">
        <v>83</v>
      </c>
      <c r="H3" s="585"/>
    </row>
    <row r="4" spans="1:8" ht="15" thickBot="1" x14ac:dyDescent="0.25">
      <c r="A4" s="415">
        <v>1</v>
      </c>
      <c r="B4" s="449">
        <v>2</v>
      </c>
      <c r="C4" s="450">
        <v>3</v>
      </c>
      <c r="D4" s="450">
        <v>4</v>
      </c>
      <c r="E4" s="450">
        <v>5</v>
      </c>
      <c r="F4" s="451">
        <v>6</v>
      </c>
      <c r="G4" s="452">
        <v>7</v>
      </c>
      <c r="H4" s="446">
        <v>8</v>
      </c>
    </row>
    <row r="5" spans="1:8" x14ac:dyDescent="0.2">
      <c r="A5" s="251">
        <v>1</v>
      </c>
      <c r="B5" s="252" t="s">
        <v>4</v>
      </c>
      <c r="C5" s="253">
        <v>0.78682888124834705</v>
      </c>
      <c r="D5" s="253">
        <v>2.6448029621793177E-2</v>
      </c>
      <c r="E5" s="253">
        <v>-1.529516623728179E-2</v>
      </c>
      <c r="F5" s="253">
        <v>77.691087014017455</v>
      </c>
      <c r="G5" s="253">
        <v>6.6692135793873035</v>
      </c>
      <c r="H5" s="248">
        <f>SUM('Табл19+'!D5/'Табл19+'!C5)*100</f>
        <v>84.911399100766999</v>
      </c>
    </row>
    <row r="6" spans="1:8" x14ac:dyDescent="0.2">
      <c r="A6" s="228">
        <v>2</v>
      </c>
      <c r="B6" s="10" t="s">
        <v>5</v>
      </c>
      <c r="C6" s="184">
        <v>2.7955358110304473</v>
      </c>
      <c r="D6" s="184">
        <v>0.15169574168382274</v>
      </c>
      <c r="E6" s="184">
        <v>2.9670116302492666E-2</v>
      </c>
      <c r="F6" s="184">
        <v>63.907248889370457</v>
      </c>
      <c r="G6" s="184">
        <v>17.744954807613283</v>
      </c>
      <c r="H6" s="45">
        <f>SUM('Табл19+'!D6/'Табл19+'!C6)*100</f>
        <v>79.586087333405558</v>
      </c>
    </row>
    <row r="7" spans="1:8" x14ac:dyDescent="0.2">
      <c r="A7" s="228">
        <v>3</v>
      </c>
      <c r="B7" s="10" t="s">
        <v>6</v>
      </c>
      <c r="C7" s="184">
        <v>0.80073630924988493</v>
      </c>
      <c r="D7" s="184">
        <v>0.46019328117809477</v>
      </c>
      <c r="E7" s="184">
        <v>0.2194667246620646</v>
      </c>
      <c r="F7" s="184">
        <v>74.450069028992175</v>
      </c>
      <c r="G7" s="184">
        <v>-7.6684445129728829E-2</v>
      </c>
      <c r="H7" s="45">
        <f>SUM('Табл19+'!D7/'Табл19+'!C7)*100</f>
        <v>84.914864242982063</v>
      </c>
    </row>
    <row r="8" spans="1:8" x14ac:dyDescent="0.2">
      <c r="A8" s="228">
        <v>4</v>
      </c>
      <c r="B8" s="10" t="s">
        <v>7</v>
      </c>
      <c r="C8" s="184">
        <v>0.18835938971557734</v>
      </c>
      <c r="D8" s="184">
        <v>1.8835938971557734E-2</v>
      </c>
      <c r="E8" s="184">
        <v>-4.1129996400314818E-3</v>
      </c>
      <c r="F8" s="184">
        <v>92.39028065549067</v>
      </c>
      <c r="G8" s="184">
        <v>28.121778073735072</v>
      </c>
      <c r="H8" s="45">
        <f>SUM('Табл19+'!D8/'Табл19+'!C8)*100</f>
        <v>87.351666980598992</v>
      </c>
    </row>
    <row r="9" spans="1:8" x14ac:dyDescent="0.2">
      <c r="A9" s="228">
        <v>5</v>
      </c>
      <c r="B9" s="10" t="s">
        <v>8</v>
      </c>
      <c r="C9" s="184">
        <v>0.66749704576666347</v>
      </c>
      <c r="D9" s="184">
        <v>8.3037909999680623E-2</v>
      </c>
      <c r="E9" s="184">
        <v>1.3112987285121516E-2</v>
      </c>
      <c r="F9" s="184">
        <v>95.755485292708627</v>
      </c>
      <c r="G9" s="184">
        <v>27.398352950591743</v>
      </c>
      <c r="H9" s="45">
        <f>SUM('Табл19+'!D9/'Табл19+'!C9)*100</f>
        <v>90.048225863115192</v>
      </c>
    </row>
    <row r="10" spans="1:8" x14ac:dyDescent="0.2">
      <c r="A10" s="228">
        <v>6</v>
      </c>
      <c r="B10" s="10" t="s">
        <v>9</v>
      </c>
      <c r="C10" s="184">
        <v>0.87323943661971826</v>
      </c>
      <c r="D10" s="184">
        <v>0.25352112676056338</v>
      </c>
      <c r="E10" s="184">
        <v>0.1693460425854792</v>
      </c>
      <c r="F10" s="184">
        <v>79.908450704225359</v>
      </c>
      <c r="G10" s="184">
        <v>11.137406933181595</v>
      </c>
      <c r="H10" s="45">
        <f>SUM('Табл19+'!D10/'Табл19+'!C10)*100</f>
        <v>85.521126760563376</v>
      </c>
    </row>
    <row r="11" spans="1:8" x14ac:dyDescent="0.2">
      <c r="A11" s="228">
        <v>7</v>
      </c>
      <c r="B11" s="10" t="s">
        <v>10</v>
      </c>
      <c r="C11" s="184">
        <v>0.40302545133329654</v>
      </c>
      <c r="D11" s="184">
        <v>0</v>
      </c>
      <c r="E11" s="184">
        <v>0</v>
      </c>
      <c r="F11" s="184">
        <v>88.919560536631153</v>
      </c>
      <c r="G11" s="184">
        <v>-10.064233299713166</v>
      </c>
      <c r="H11" s="45">
        <f>SUM('Табл19+'!D11/'Табл19+'!C11)*100</f>
        <v>85.540771821343782</v>
      </c>
    </row>
    <row r="12" spans="1:8" x14ac:dyDescent="0.2">
      <c r="A12" s="228">
        <v>8</v>
      </c>
      <c r="B12" s="10" t="s">
        <v>11</v>
      </c>
      <c r="C12" s="184">
        <v>1.033004158004158</v>
      </c>
      <c r="D12" s="184">
        <v>0.16891891891891891</v>
      </c>
      <c r="E12" s="184">
        <v>-1.3351172216126639E-2</v>
      </c>
      <c r="F12" s="184">
        <v>87.837837837837839</v>
      </c>
      <c r="G12" s="184">
        <v>17.208177523007677</v>
      </c>
      <c r="H12" s="45">
        <f>SUM('Табл19+'!D12/'Табл19+'!C12)*100</f>
        <v>79.885654885654887</v>
      </c>
    </row>
    <row r="13" spans="1:8" x14ac:dyDescent="0.2">
      <c r="A13" s="228">
        <v>9</v>
      </c>
      <c r="B13" s="10" t="s">
        <v>12</v>
      </c>
      <c r="C13" s="184">
        <v>0.9550561797752809</v>
      </c>
      <c r="D13" s="184">
        <v>3.0643513789581203E-2</v>
      </c>
      <c r="E13" s="184">
        <v>-7.6535437198334902E-3</v>
      </c>
      <c r="F13" s="184">
        <v>90.59244126659857</v>
      </c>
      <c r="G13" s="184">
        <v>-7.8501450613518955</v>
      </c>
      <c r="H13" s="45">
        <f>SUM('Табл19+'!D13/'Табл19+'!C13)*100</f>
        <v>80.102145045965273</v>
      </c>
    </row>
    <row r="14" spans="1:8" x14ac:dyDescent="0.2">
      <c r="A14" s="228">
        <v>10</v>
      </c>
      <c r="B14" s="10" t="s">
        <v>13</v>
      </c>
      <c r="C14" s="184">
        <v>0.20936927505888508</v>
      </c>
      <c r="D14" s="184">
        <v>0</v>
      </c>
      <c r="E14" s="184">
        <v>0</v>
      </c>
      <c r="F14" s="184">
        <v>89.845590159644075</v>
      </c>
      <c r="G14" s="184">
        <v>-7.0455252079704849</v>
      </c>
      <c r="H14" s="45">
        <f>SUM('Табл19+'!D14/'Табл19+'!C14)*100</f>
        <v>82.386809735671278</v>
      </c>
    </row>
    <row r="15" spans="1:8" x14ac:dyDescent="0.2">
      <c r="A15" s="228">
        <v>11</v>
      </c>
      <c r="B15" s="10" t="s">
        <v>14</v>
      </c>
      <c r="C15" s="184">
        <v>0.18833968107814003</v>
      </c>
      <c r="D15" s="184">
        <v>2.0926631230904449E-2</v>
      </c>
      <c r="E15" s="184">
        <v>2.0926631230904449E-2</v>
      </c>
      <c r="F15" s="184">
        <v>83.572594483740005</v>
      </c>
      <c r="G15" s="184">
        <v>7.6806231444050752</v>
      </c>
      <c r="H15" s="45">
        <f>SUM('Табл19+'!D15/'Табл19+'!C15)*100</f>
        <v>73.389695726781895</v>
      </c>
    </row>
    <row r="16" spans="1:8" x14ac:dyDescent="0.2">
      <c r="A16" s="228">
        <v>12</v>
      </c>
      <c r="B16" s="10" t="s">
        <v>15</v>
      </c>
      <c r="C16" s="184">
        <v>1.4379722154521082</v>
      </c>
      <c r="D16" s="184">
        <v>0</v>
      </c>
      <c r="E16" s="184">
        <v>0</v>
      </c>
      <c r="F16" s="184">
        <v>80.380209602729707</v>
      </c>
      <c r="G16" s="184">
        <v>-16.425139580034042</v>
      </c>
      <c r="H16" s="45">
        <f>SUM('Табл19+'!D16/'Табл19+'!C16)*100</f>
        <v>86.814525956617103</v>
      </c>
    </row>
    <row r="17" spans="1:8" x14ac:dyDescent="0.2">
      <c r="A17" s="228">
        <v>13</v>
      </c>
      <c r="B17" s="10" t="s">
        <v>16</v>
      </c>
      <c r="C17" s="184">
        <v>0.69765587625578063</v>
      </c>
      <c r="D17" s="184">
        <v>0</v>
      </c>
      <c r="E17" s="184">
        <v>0</v>
      </c>
      <c r="F17" s="184">
        <v>92.309838941157707</v>
      </c>
      <c r="G17" s="184">
        <v>-6.4996848683661028</v>
      </c>
      <c r="H17" s="45">
        <f>SUM('Табл19+'!D17/'Табл19+'!C17)*100</f>
        <v>75.605963961090737</v>
      </c>
    </row>
    <row r="18" spans="1:8" x14ac:dyDescent="0.2">
      <c r="A18" s="228">
        <v>14</v>
      </c>
      <c r="B18" s="10" t="s">
        <v>17</v>
      </c>
      <c r="C18" s="184">
        <v>0.82785740156258081</v>
      </c>
      <c r="D18" s="184">
        <v>5.6915196357427436E-2</v>
      </c>
      <c r="E18" s="184">
        <v>-3.120162136664105E-2</v>
      </c>
      <c r="F18" s="184">
        <v>85.336575774822791</v>
      </c>
      <c r="G18" s="184">
        <v>10.707925220945654</v>
      </c>
      <c r="H18" s="45">
        <f>SUM('Табл19+'!D18/'Табл19+'!C18)*100</f>
        <v>86.743933357479179</v>
      </c>
    </row>
    <row r="19" spans="1:8" x14ac:dyDescent="0.2">
      <c r="A19" s="228">
        <v>15</v>
      </c>
      <c r="B19" s="10" t="s">
        <v>18</v>
      </c>
      <c r="C19" s="184">
        <v>1.6407200704964122</v>
      </c>
      <c r="D19" s="184">
        <v>0</v>
      </c>
      <c r="E19" s="184">
        <v>0</v>
      </c>
      <c r="F19" s="184">
        <v>92.799295035877634</v>
      </c>
      <c r="G19" s="184">
        <v>20.019091251307032</v>
      </c>
      <c r="H19" s="45">
        <f>SUM('Табл19+'!D19/'Табл19+'!C19)*100</f>
        <v>84.641853048550203</v>
      </c>
    </row>
    <row r="20" spans="1:8" x14ac:dyDescent="0.2">
      <c r="A20" s="228">
        <v>16</v>
      </c>
      <c r="B20" s="10" t="s">
        <v>19</v>
      </c>
      <c r="C20" s="184">
        <v>0.11956001912960307</v>
      </c>
      <c r="D20" s="184">
        <v>0.11956001912960307</v>
      </c>
      <c r="E20" s="184">
        <v>0.11956001912960307</v>
      </c>
      <c r="F20" s="184">
        <v>99.713055954088944</v>
      </c>
      <c r="G20" s="184">
        <v>20.132426897673568</v>
      </c>
      <c r="H20" s="45">
        <f>SUM('Табл19+'!D20/'Табл19+'!C20)*100</f>
        <v>67.814442850310854</v>
      </c>
    </row>
    <row r="21" spans="1:8" x14ac:dyDescent="0.2">
      <c r="A21" s="228">
        <v>17</v>
      </c>
      <c r="B21" s="10" t="s">
        <v>20</v>
      </c>
      <c r="C21" s="184">
        <v>1.4275549230632394</v>
      </c>
      <c r="D21" s="184">
        <v>0</v>
      </c>
      <c r="E21" s="184">
        <v>-1.0662685930585914E-2</v>
      </c>
      <c r="F21" s="184">
        <v>77.968513741883839</v>
      </c>
      <c r="G21" s="184">
        <v>12.536941528843371</v>
      </c>
      <c r="H21" s="45">
        <f>SUM('Табл19+'!D21/'Табл19+'!C21)*100</f>
        <v>65.716445788490617</v>
      </c>
    </row>
    <row r="22" spans="1:8" x14ac:dyDescent="0.2">
      <c r="A22" s="228">
        <v>18</v>
      </c>
      <c r="B22" s="10" t="s">
        <v>21</v>
      </c>
      <c r="C22" s="184">
        <v>1.2959818902093945</v>
      </c>
      <c r="D22" s="184">
        <v>0.40747028862478774</v>
      </c>
      <c r="E22" s="184">
        <v>-0.18386741314922539</v>
      </c>
      <c r="F22" s="184">
        <v>73.40124504810413</v>
      </c>
      <c r="G22" s="184">
        <v>3.8071903893219599</v>
      </c>
      <c r="H22" s="45">
        <f>SUM('Табл19+'!D22/'Табл19+'!C22)*100</f>
        <v>85.891341256366729</v>
      </c>
    </row>
    <row r="23" spans="1:8" x14ac:dyDescent="0.2">
      <c r="A23" s="228">
        <v>19</v>
      </c>
      <c r="B23" s="10" t="s">
        <v>22</v>
      </c>
      <c r="C23" s="184">
        <v>1.6876330559318753</v>
      </c>
      <c r="D23" s="184">
        <v>0.16257015676407974</v>
      </c>
      <c r="E23" s="184">
        <v>-8.2924459092640651E-2</v>
      </c>
      <c r="F23" s="184">
        <v>78.474937100832207</v>
      </c>
      <c r="G23" s="184">
        <v>14.718869478224384</v>
      </c>
      <c r="H23" s="45">
        <f>SUM('Табл19+'!D23/'Табл19+'!C23)*100</f>
        <v>74.058447842074699</v>
      </c>
    </row>
    <row r="24" spans="1:8" x14ac:dyDescent="0.2">
      <c r="A24" s="228">
        <v>20</v>
      </c>
      <c r="B24" s="10" t="s">
        <v>23</v>
      </c>
      <c r="C24" s="184">
        <v>0.57158048650804205</v>
      </c>
      <c r="D24" s="184">
        <v>4.4308564845584649E-3</v>
      </c>
      <c r="E24" s="184">
        <v>4.4308564845584649E-3</v>
      </c>
      <c r="F24" s="184">
        <v>84.638220568035806</v>
      </c>
      <c r="G24" s="184">
        <v>11.093247023062261</v>
      </c>
      <c r="H24" s="45">
        <f>SUM('Табл19+'!D24/'Табл19+'!C24)*100</f>
        <v>91.089547609552923</v>
      </c>
    </row>
    <row r="25" spans="1:8" x14ac:dyDescent="0.2">
      <c r="A25" s="228">
        <v>21</v>
      </c>
      <c r="B25" s="10" t="s">
        <v>24</v>
      </c>
      <c r="C25" s="184">
        <v>1.4773126978543791</v>
      </c>
      <c r="D25" s="184">
        <v>7.0348223707351384E-3</v>
      </c>
      <c r="E25" s="184">
        <v>-0.14736558936369618</v>
      </c>
      <c r="F25" s="184">
        <v>77.270488920154762</v>
      </c>
      <c r="G25" s="184">
        <v>6.7266563588234902</v>
      </c>
      <c r="H25" s="45">
        <f>SUM('Табл19+'!D25/'Табл19+'!C25)*100</f>
        <v>65.684136475553984</v>
      </c>
    </row>
    <row r="26" spans="1:8" x14ac:dyDescent="0.2">
      <c r="A26" s="228">
        <v>22</v>
      </c>
      <c r="B26" s="10" t="s">
        <v>25</v>
      </c>
      <c r="C26" s="184">
        <v>0.51282051282051277</v>
      </c>
      <c r="D26" s="184">
        <v>0</v>
      </c>
      <c r="E26" s="184">
        <v>0</v>
      </c>
      <c r="F26" s="184">
        <v>68.663967611336034</v>
      </c>
      <c r="G26" s="184">
        <v>7.014369952228499</v>
      </c>
      <c r="H26" s="45">
        <f>SUM('Табл19+'!D26/'Табл19+'!C26)*100</f>
        <v>71.511470985155199</v>
      </c>
    </row>
    <row r="27" spans="1:8" x14ac:dyDescent="0.2">
      <c r="A27" s="228">
        <v>23</v>
      </c>
      <c r="B27" s="10" t="s">
        <v>26</v>
      </c>
      <c r="C27" s="184">
        <v>0.72098878461890592</v>
      </c>
      <c r="D27" s="184">
        <v>0.4806591897459373</v>
      </c>
      <c r="E27" s="184">
        <v>0.28136438674118491</v>
      </c>
      <c r="F27" s="184">
        <v>92.034790569924468</v>
      </c>
      <c r="G27" s="184">
        <v>-3.902661522670968</v>
      </c>
      <c r="H27" s="45">
        <f>SUM('Табл19+'!D27/'Табл19+'!C27)*100</f>
        <v>84.767681391622801</v>
      </c>
    </row>
    <row r="28" spans="1:8" x14ac:dyDescent="0.2">
      <c r="A28" s="228">
        <v>24</v>
      </c>
      <c r="B28" s="10" t="s">
        <v>27</v>
      </c>
      <c r="C28" s="184">
        <v>0.91205450349804029</v>
      </c>
      <c r="D28" s="184">
        <v>0.22709790850152009</v>
      </c>
      <c r="E28" s="184">
        <v>-4.170782602081638E-2</v>
      </c>
      <c r="F28" s="184">
        <v>99.087945496501959</v>
      </c>
      <c r="G28" s="184">
        <v>23.451131911145467</v>
      </c>
      <c r="H28" s="45">
        <f>SUM('Табл19+'!D28/'Табл19+'!C28)*100</f>
        <v>86.040804366140435</v>
      </c>
    </row>
    <row r="29" spans="1:8" x14ac:dyDescent="0.2">
      <c r="A29" s="228">
        <v>25</v>
      </c>
      <c r="B29" s="10" t="s">
        <v>28</v>
      </c>
      <c r="C29" s="184">
        <v>0.80491089605061239</v>
      </c>
      <c r="D29" s="184">
        <v>8.4562623320492344E-2</v>
      </c>
      <c r="E29" s="184">
        <v>4.7411380611423727E-2</v>
      </c>
      <c r="F29" s="184">
        <v>94.309248645432049</v>
      </c>
      <c r="G29" s="184">
        <v>21.949773220979097</v>
      </c>
      <c r="H29" s="45">
        <f>SUM('Табл19+'!D29/'Табл19+'!C29)*100</f>
        <v>88.342885777819532</v>
      </c>
    </row>
    <row r="30" spans="1:8" x14ac:dyDescent="0.2">
      <c r="A30" s="228">
        <v>26</v>
      </c>
      <c r="B30" s="10" t="s">
        <v>29</v>
      </c>
      <c r="C30" s="184">
        <v>0.25343675600952309</v>
      </c>
      <c r="D30" s="184">
        <v>0.1843176407341986</v>
      </c>
      <c r="E30" s="184">
        <v>-0.12998304025061019</v>
      </c>
      <c r="F30" s="184">
        <v>86.168497043237849</v>
      </c>
      <c r="G30" s="184">
        <v>17.677140311964919</v>
      </c>
      <c r="H30" s="45">
        <f>SUM('Табл19+'!D30/'Табл19+'!C30)*100</f>
        <v>88.54926656938791</v>
      </c>
    </row>
    <row r="31" spans="1:8" x14ac:dyDescent="0.2">
      <c r="A31" s="228">
        <v>27</v>
      </c>
      <c r="B31" s="10" t="s">
        <v>30</v>
      </c>
      <c r="C31" s="184">
        <v>1.7461439321498358</v>
      </c>
      <c r="D31" s="184">
        <v>0.23697667650604912</v>
      </c>
      <c r="E31" s="184">
        <v>-4.1838124306766894E-2</v>
      </c>
      <c r="F31" s="184">
        <v>79.237517149627905</v>
      </c>
      <c r="G31" s="184">
        <v>12.941028325848308</v>
      </c>
      <c r="H31" s="45">
        <f>SUM('Табл19+'!D31/'Табл19+'!C31)*100</f>
        <v>89.701908285868697</v>
      </c>
    </row>
    <row r="32" spans="1:8" x14ac:dyDescent="0.2">
      <c r="A32" s="228">
        <v>28</v>
      </c>
      <c r="B32" s="10" t="s">
        <v>31</v>
      </c>
      <c r="C32" s="184">
        <v>0.39614111944819874</v>
      </c>
      <c r="D32" s="184">
        <v>0.14447499650463719</v>
      </c>
      <c r="E32" s="184">
        <v>9.3190972760134189E-2</v>
      </c>
      <c r="F32" s="184">
        <v>99.593372792095821</v>
      </c>
      <c r="G32" s="184">
        <v>0.76136643287686923</v>
      </c>
      <c r="H32" s="45">
        <f>SUM('Табл19+'!D32/'Табл19+'!C32)*100</f>
        <v>89.981125040779233</v>
      </c>
    </row>
    <row r="33" spans="1:8" x14ac:dyDescent="0.2">
      <c r="A33" s="228">
        <v>29</v>
      </c>
      <c r="B33" s="10" t="s">
        <v>32</v>
      </c>
      <c r="C33" s="184">
        <v>1.3967044700314548</v>
      </c>
      <c r="D33" s="184">
        <v>0.61322252041670278</v>
      </c>
      <c r="E33" s="184">
        <v>0.360598128507511</v>
      </c>
      <c r="F33" s="184">
        <v>98.594638270856777</v>
      </c>
      <c r="G33" s="184">
        <v>2.7953722471305582</v>
      </c>
      <c r="H33" s="45">
        <f>SUM('Табл19+'!D33/'Табл19+'!C33)*100</f>
        <v>90.674689060110239</v>
      </c>
    </row>
    <row r="34" spans="1:8" x14ac:dyDescent="0.2">
      <c r="A34" s="228">
        <v>30</v>
      </c>
      <c r="B34" s="10" t="s">
        <v>33</v>
      </c>
      <c r="C34" s="184">
        <v>2.2161770039898441</v>
      </c>
      <c r="D34" s="184">
        <v>1.8988030467899892</v>
      </c>
      <c r="E34" s="184">
        <v>0.44025804600582519</v>
      </c>
      <c r="F34" s="184">
        <v>97.783822996010159</v>
      </c>
      <c r="G34" s="184">
        <v>11.766489562667502</v>
      </c>
      <c r="H34" s="45">
        <f>SUM('Табл19+'!D34/'Табл19+'!C34)*100</f>
        <v>75.7244671743087</v>
      </c>
    </row>
    <row r="35" spans="1:8" x14ac:dyDescent="0.2">
      <c r="A35" s="228">
        <v>31</v>
      </c>
      <c r="B35" s="10" t="s">
        <v>34</v>
      </c>
      <c r="C35" s="184">
        <v>1.1378647772306953</v>
      </c>
      <c r="D35" s="184">
        <v>0.21616428485649095</v>
      </c>
      <c r="E35" s="184">
        <v>-6.202132676548569E-2</v>
      </c>
      <c r="F35" s="184">
        <v>98.862135222769311</v>
      </c>
      <c r="G35" s="184">
        <v>-0.8596791656087106</v>
      </c>
      <c r="H35" s="45">
        <f>SUM('Табл19+'!D35/'Табл19+'!C35)*100</f>
        <v>68.42706080269167</v>
      </c>
    </row>
    <row r="36" spans="1:8" x14ac:dyDescent="0.2">
      <c r="A36" s="228">
        <v>32</v>
      </c>
      <c r="B36" s="10" t="s">
        <v>35</v>
      </c>
      <c r="C36" s="184">
        <v>0</v>
      </c>
      <c r="D36" s="184">
        <v>0</v>
      </c>
      <c r="E36" s="184">
        <v>-1.2963443090484831E-2</v>
      </c>
      <c r="F36" s="184">
        <v>100</v>
      </c>
      <c r="G36" s="184">
        <v>1.2963443090484361E-2</v>
      </c>
      <c r="H36" s="45">
        <f>SUM('Табл19+'!D36/'Табл19+'!C36)*100</f>
        <v>65.684906938742969</v>
      </c>
    </row>
    <row r="37" spans="1:8" ht="15" thickBot="1" x14ac:dyDescent="0.25">
      <c r="A37" s="237">
        <v>33</v>
      </c>
      <c r="B37" s="181" t="s">
        <v>36</v>
      </c>
      <c r="C37" s="186">
        <v>0</v>
      </c>
      <c r="D37" s="186">
        <v>0</v>
      </c>
      <c r="E37" s="186">
        <v>0</v>
      </c>
      <c r="F37" s="186">
        <v>100</v>
      </c>
      <c r="G37" s="186">
        <v>0</v>
      </c>
      <c r="H37" s="137">
        <f>SUM('Табл19+'!D37/'Табл19+'!C37)*100</f>
        <v>98.611111111111114</v>
      </c>
    </row>
    <row r="38" spans="1:8" ht="15" thickBot="1" x14ac:dyDescent="0.25">
      <c r="A38" s="581" t="s">
        <v>37</v>
      </c>
      <c r="B38" s="582"/>
      <c r="C38" s="188">
        <v>1.1616632328415499</v>
      </c>
      <c r="D38" s="188">
        <v>0.50243932824743287</v>
      </c>
      <c r="E38" s="188">
        <v>0.11406077782818708</v>
      </c>
      <c r="F38" s="188">
        <v>91.519764376522744</v>
      </c>
      <c r="G38" s="213">
        <v>8.3207378608723701</v>
      </c>
      <c r="H38" s="138">
        <f>SUM('Табл19+'!D38/'Табл19+'!C38)*100</f>
        <v>81.417763234236119</v>
      </c>
    </row>
  </sheetData>
  <mergeCells count="7">
    <mergeCell ref="H2:H3"/>
    <mergeCell ref="F1:G1"/>
    <mergeCell ref="D2:E2"/>
    <mergeCell ref="F2:G2"/>
    <mergeCell ref="A38:B38"/>
    <mergeCell ref="A2:A3"/>
    <mergeCell ref="B1:E1"/>
  </mergeCells>
  <conditionalFormatting sqref="E5">
    <cfRule type="cellIs" dxfId="2" priority="3" stopIfTrue="1" operator="lessThanOrEqual">
      <formula>0</formula>
    </cfRule>
  </conditionalFormatting>
  <conditionalFormatting sqref="E6:E38">
    <cfRule type="cellIs" dxfId="1" priority="2" stopIfTrue="1" operator="lessThanOrEqual">
      <formula>0</formula>
    </cfRule>
  </conditionalFormatting>
  <conditionalFormatting sqref="G5:G38">
    <cfRule type="cellIs" dxfId="0" priority="1" stopIfTrue="1" operator="lessThanOrEqual">
      <formula>0</formula>
    </cfRule>
  </conditionalFormatting>
  <pageMargins left="0.7" right="0.7" top="0.75" bottom="0.75" header="0.3" footer="0.3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zoomScale="60" zoomScaleNormal="100" workbookViewId="0">
      <selection activeCell="H9" sqref="H9"/>
    </sheetView>
  </sheetViews>
  <sheetFormatPr defaultRowHeight="15" x14ac:dyDescent="0.2"/>
  <cols>
    <col min="1" max="1" width="7" style="416" customWidth="1"/>
    <col min="2" max="2" width="24" style="416" customWidth="1"/>
    <col min="3" max="3" width="9.140625" style="416"/>
    <col min="4" max="4" width="11.28515625" style="416" customWidth="1"/>
    <col min="5" max="5" width="11.7109375" style="416" customWidth="1"/>
    <col min="6" max="6" width="13.42578125" style="416" customWidth="1"/>
    <col min="7" max="7" width="9.140625" style="416"/>
    <col min="8" max="8" width="13.140625" style="416" customWidth="1"/>
    <col min="9" max="9" width="12" style="416" customWidth="1"/>
    <col min="10" max="10" width="13.7109375" style="416" customWidth="1"/>
    <col min="11" max="11" width="9.140625" style="416"/>
    <col min="12" max="12" width="12.7109375" style="416" customWidth="1"/>
    <col min="13" max="13" width="13.42578125" style="416" customWidth="1"/>
    <col min="14" max="14" width="15.5703125" style="416" customWidth="1"/>
    <col min="15" max="16384" width="9.140625" style="416"/>
  </cols>
  <sheetData>
    <row r="1" spans="1:14" ht="16.5" thickBot="1" x14ac:dyDescent="0.3">
      <c r="B1" s="417" t="s">
        <v>152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 t="s">
        <v>220</v>
      </c>
      <c r="N1" s="417"/>
    </row>
    <row r="2" spans="1:14" x14ac:dyDescent="0.2">
      <c r="A2" s="601" t="s">
        <v>48</v>
      </c>
      <c r="B2" s="604" t="s">
        <v>41</v>
      </c>
      <c r="C2" s="594" t="s">
        <v>154</v>
      </c>
      <c r="D2" s="594"/>
      <c r="E2" s="594"/>
      <c r="F2" s="595"/>
      <c r="G2" s="593" t="s">
        <v>155</v>
      </c>
      <c r="H2" s="594"/>
      <c r="I2" s="594"/>
      <c r="J2" s="595"/>
      <c r="K2" s="593" t="s">
        <v>156</v>
      </c>
      <c r="L2" s="594"/>
      <c r="M2" s="594"/>
      <c r="N2" s="595"/>
    </row>
    <row r="3" spans="1:14" ht="31.5" customHeight="1" x14ac:dyDescent="0.2">
      <c r="A3" s="602"/>
      <c r="B3" s="605"/>
      <c r="C3" s="597" t="s">
        <v>153</v>
      </c>
      <c r="D3" s="597"/>
      <c r="E3" s="597"/>
      <c r="F3" s="598"/>
      <c r="G3" s="596" t="s">
        <v>153</v>
      </c>
      <c r="H3" s="597"/>
      <c r="I3" s="597"/>
      <c r="J3" s="598"/>
      <c r="K3" s="596" t="s">
        <v>153</v>
      </c>
      <c r="L3" s="597"/>
      <c r="M3" s="597"/>
      <c r="N3" s="598"/>
    </row>
    <row r="4" spans="1:14" ht="84.75" customHeight="1" thickBot="1" x14ac:dyDescent="0.25">
      <c r="A4" s="603"/>
      <c r="B4" s="606"/>
      <c r="C4" s="418" t="s">
        <v>42</v>
      </c>
      <c r="D4" s="419" t="s">
        <v>142</v>
      </c>
      <c r="E4" s="419" t="s">
        <v>186</v>
      </c>
      <c r="F4" s="420" t="s">
        <v>143</v>
      </c>
      <c r="G4" s="418" t="s">
        <v>42</v>
      </c>
      <c r="H4" s="419" t="s">
        <v>144</v>
      </c>
      <c r="I4" s="419" t="s">
        <v>187</v>
      </c>
      <c r="J4" s="420" t="s">
        <v>145</v>
      </c>
      <c r="K4" s="418" t="s">
        <v>42</v>
      </c>
      <c r="L4" s="419" t="s">
        <v>146</v>
      </c>
      <c r="M4" s="419" t="s">
        <v>147</v>
      </c>
      <c r="N4" s="420" t="s">
        <v>148</v>
      </c>
    </row>
    <row r="5" spans="1:14" ht="15.75" thickBot="1" x14ac:dyDescent="0.25">
      <c r="A5" s="421">
        <v>1</v>
      </c>
      <c r="B5" s="422">
        <v>2</v>
      </c>
      <c r="C5" s="423">
        <v>3</v>
      </c>
      <c r="D5" s="424">
        <v>4</v>
      </c>
      <c r="E5" s="424">
        <v>5</v>
      </c>
      <c r="F5" s="425">
        <v>6</v>
      </c>
      <c r="G5" s="423">
        <v>7</v>
      </c>
      <c r="H5" s="424">
        <v>8</v>
      </c>
      <c r="I5" s="424">
        <v>9</v>
      </c>
      <c r="J5" s="425">
        <v>10</v>
      </c>
      <c r="K5" s="423">
        <v>11</v>
      </c>
      <c r="L5" s="424">
        <v>12</v>
      </c>
      <c r="M5" s="424">
        <v>13</v>
      </c>
      <c r="N5" s="425">
        <v>14</v>
      </c>
    </row>
    <row r="6" spans="1:14" ht="12.75" customHeight="1" x14ac:dyDescent="0.2">
      <c r="A6" s="426">
        <v>1</v>
      </c>
      <c r="B6" s="427" t="s">
        <v>4</v>
      </c>
      <c r="C6" s="428">
        <v>1430</v>
      </c>
      <c r="D6" s="429">
        <v>899</v>
      </c>
      <c r="E6" s="429">
        <v>531</v>
      </c>
      <c r="F6" s="430">
        <v>781</v>
      </c>
      <c r="G6" s="428">
        <v>1103</v>
      </c>
      <c r="H6" s="429">
        <v>720</v>
      </c>
      <c r="I6" s="429">
        <v>383</v>
      </c>
      <c r="J6" s="430">
        <v>379</v>
      </c>
      <c r="K6" s="428">
        <v>145</v>
      </c>
      <c r="L6" s="429">
        <v>74</v>
      </c>
      <c r="M6" s="429">
        <v>71</v>
      </c>
      <c r="N6" s="430">
        <v>48</v>
      </c>
    </row>
    <row r="7" spans="1:14" ht="12.75" customHeight="1" x14ac:dyDescent="0.2">
      <c r="A7" s="431">
        <v>2</v>
      </c>
      <c r="B7" s="432" t="s">
        <v>5</v>
      </c>
      <c r="C7" s="433">
        <v>555</v>
      </c>
      <c r="D7" s="434">
        <v>409</v>
      </c>
      <c r="E7" s="434">
        <v>146</v>
      </c>
      <c r="F7" s="435">
        <v>284</v>
      </c>
      <c r="G7" s="433">
        <v>276</v>
      </c>
      <c r="H7" s="434">
        <v>185</v>
      </c>
      <c r="I7" s="434">
        <v>91</v>
      </c>
      <c r="J7" s="435">
        <v>78</v>
      </c>
      <c r="K7" s="433">
        <v>111</v>
      </c>
      <c r="L7" s="434">
        <v>83</v>
      </c>
      <c r="M7" s="434">
        <v>28</v>
      </c>
      <c r="N7" s="435">
        <v>41</v>
      </c>
    </row>
    <row r="8" spans="1:14" ht="12.75" customHeight="1" x14ac:dyDescent="0.2">
      <c r="A8" s="431">
        <v>3</v>
      </c>
      <c r="B8" s="432" t="s">
        <v>6</v>
      </c>
      <c r="C8" s="433">
        <v>1462</v>
      </c>
      <c r="D8" s="434">
        <v>1436</v>
      </c>
      <c r="E8" s="434">
        <v>26</v>
      </c>
      <c r="F8" s="435">
        <v>575</v>
      </c>
      <c r="G8" s="433">
        <v>721</v>
      </c>
      <c r="H8" s="434">
        <v>712</v>
      </c>
      <c r="I8" s="434">
        <v>9</v>
      </c>
      <c r="J8" s="435">
        <v>1</v>
      </c>
      <c r="K8" s="433">
        <v>295</v>
      </c>
      <c r="L8" s="434">
        <v>278</v>
      </c>
      <c r="M8" s="434">
        <v>17</v>
      </c>
      <c r="N8" s="435">
        <v>0</v>
      </c>
    </row>
    <row r="9" spans="1:14" ht="12.75" customHeight="1" x14ac:dyDescent="0.2">
      <c r="A9" s="431">
        <v>4</v>
      </c>
      <c r="B9" s="432" t="s">
        <v>7</v>
      </c>
      <c r="C9" s="433">
        <v>432</v>
      </c>
      <c r="D9" s="434">
        <v>338</v>
      </c>
      <c r="E9" s="434">
        <v>94</v>
      </c>
      <c r="F9" s="435">
        <v>93</v>
      </c>
      <c r="G9" s="433">
        <v>192</v>
      </c>
      <c r="H9" s="434">
        <v>137</v>
      </c>
      <c r="I9" s="434">
        <v>55</v>
      </c>
      <c r="J9" s="435">
        <v>0</v>
      </c>
      <c r="K9" s="433">
        <v>77</v>
      </c>
      <c r="L9" s="434">
        <v>52</v>
      </c>
      <c r="M9" s="434">
        <v>25</v>
      </c>
      <c r="N9" s="435">
        <v>0</v>
      </c>
    </row>
    <row r="10" spans="1:14" ht="12.75" customHeight="1" x14ac:dyDescent="0.2">
      <c r="A10" s="431">
        <v>5</v>
      </c>
      <c r="B10" s="432" t="s">
        <v>8</v>
      </c>
      <c r="C10" s="433">
        <v>1534</v>
      </c>
      <c r="D10" s="434">
        <v>1241</v>
      </c>
      <c r="E10" s="434">
        <v>293</v>
      </c>
      <c r="F10" s="435">
        <v>368</v>
      </c>
      <c r="G10" s="433">
        <v>820</v>
      </c>
      <c r="H10" s="434">
        <v>658</v>
      </c>
      <c r="I10" s="434">
        <v>162</v>
      </c>
      <c r="J10" s="435">
        <v>63</v>
      </c>
      <c r="K10" s="433">
        <v>379</v>
      </c>
      <c r="L10" s="434">
        <v>319</v>
      </c>
      <c r="M10" s="434">
        <v>60</v>
      </c>
      <c r="N10" s="435">
        <v>4</v>
      </c>
    </row>
    <row r="11" spans="1:14" ht="12.75" customHeight="1" x14ac:dyDescent="0.2">
      <c r="A11" s="431">
        <v>6</v>
      </c>
      <c r="B11" s="432" t="s">
        <v>9</v>
      </c>
      <c r="C11" s="433">
        <v>1061</v>
      </c>
      <c r="D11" s="434">
        <v>995</v>
      </c>
      <c r="E11" s="434">
        <v>66</v>
      </c>
      <c r="F11" s="435">
        <v>48</v>
      </c>
      <c r="G11" s="433">
        <v>461</v>
      </c>
      <c r="H11" s="434">
        <v>425</v>
      </c>
      <c r="I11" s="434">
        <v>36</v>
      </c>
      <c r="J11" s="435">
        <v>3</v>
      </c>
      <c r="K11" s="433">
        <v>238</v>
      </c>
      <c r="L11" s="434">
        <v>220</v>
      </c>
      <c r="M11" s="434">
        <v>18</v>
      </c>
      <c r="N11" s="435">
        <v>2</v>
      </c>
    </row>
    <row r="12" spans="1:14" ht="12.75" customHeight="1" x14ac:dyDescent="0.2">
      <c r="A12" s="431">
        <v>7</v>
      </c>
      <c r="B12" s="432" t="s">
        <v>10</v>
      </c>
      <c r="C12" s="433">
        <v>1471</v>
      </c>
      <c r="D12" s="434">
        <v>1127</v>
      </c>
      <c r="E12" s="434">
        <v>344</v>
      </c>
      <c r="F12" s="435">
        <v>492</v>
      </c>
      <c r="G12" s="433">
        <v>817</v>
      </c>
      <c r="H12" s="434">
        <v>751</v>
      </c>
      <c r="I12" s="434">
        <v>66</v>
      </c>
      <c r="J12" s="435">
        <v>15</v>
      </c>
      <c r="K12" s="433">
        <v>181</v>
      </c>
      <c r="L12" s="434">
        <v>147</v>
      </c>
      <c r="M12" s="434">
        <v>34</v>
      </c>
      <c r="N12" s="435">
        <v>0</v>
      </c>
    </row>
    <row r="13" spans="1:14" ht="12.75" customHeight="1" x14ac:dyDescent="0.2">
      <c r="A13" s="431">
        <v>8</v>
      </c>
      <c r="B13" s="432" t="s">
        <v>11</v>
      </c>
      <c r="C13" s="433">
        <v>574</v>
      </c>
      <c r="D13" s="434">
        <v>488</v>
      </c>
      <c r="E13" s="434">
        <v>86</v>
      </c>
      <c r="F13" s="435">
        <v>285</v>
      </c>
      <c r="G13" s="433">
        <v>344</v>
      </c>
      <c r="H13" s="434">
        <v>287</v>
      </c>
      <c r="I13" s="434">
        <v>57</v>
      </c>
      <c r="J13" s="435">
        <v>87</v>
      </c>
      <c r="K13" s="433">
        <v>103</v>
      </c>
      <c r="L13" s="434">
        <v>94</v>
      </c>
      <c r="M13" s="434">
        <v>9</v>
      </c>
      <c r="N13" s="435">
        <v>12</v>
      </c>
    </row>
    <row r="14" spans="1:14" ht="12.75" customHeight="1" x14ac:dyDescent="0.2">
      <c r="A14" s="431">
        <v>9</v>
      </c>
      <c r="B14" s="432" t="s">
        <v>12</v>
      </c>
      <c r="C14" s="433">
        <v>1849</v>
      </c>
      <c r="D14" s="434">
        <v>1518</v>
      </c>
      <c r="E14" s="434">
        <v>331</v>
      </c>
      <c r="F14" s="435">
        <v>710</v>
      </c>
      <c r="G14" s="433">
        <v>1032</v>
      </c>
      <c r="H14" s="434">
        <v>851</v>
      </c>
      <c r="I14" s="434">
        <v>181</v>
      </c>
      <c r="J14" s="435">
        <v>1</v>
      </c>
      <c r="K14" s="433">
        <v>147</v>
      </c>
      <c r="L14" s="434">
        <v>101</v>
      </c>
      <c r="M14" s="434">
        <v>46</v>
      </c>
      <c r="N14" s="435">
        <v>4</v>
      </c>
    </row>
    <row r="15" spans="1:14" ht="12.75" customHeight="1" x14ac:dyDescent="0.2">
      <c r="A15" s="431">
        <v>10</v>
      </c>
      <c r="B15" s="432" t="s">
        <v>13</v>
      </c>
      <c r="C15" s="433">
        <v>557</v>
      </c>
      <c r="D15" s="434">
        <v>450</v>
      </c>
      <c r="E15" s="434">
        <v>107</v>
      </c>
      <c r="F15" s="435">
        <v>415</v>
      </c>
      <c r="G15" s="433">
        <v>323</v>
      </c>
      <c r="H15" s="434">
        <v>252</v>
      </c>
      <c r="I15" s="434">
        <v>71</v>
      </c>
      <c r="J15" s="435">
        <v>217</v>
      </c>
      <c r="K15" s="433">
        <v>84</v>
      </c>
      <c r="L15" s="434">
        <v>61</v>
      </c>
      <c r="M15" s="434">
        <v>23</v>
      </c>
      <c r="N15" s="435">
        <v>61</v>
      </c>
    </row>
    <row r="16" spans="1:14" ht="12.75" customHeight="1" x14ac:dyDescent="0.2">
      <c r="A16" s="431">
        <v>11</v>
      </c>
      <c r="B16" s="432" t="s">
        <v>14</v>
      </c>
      <c r="C16" s="433">
        <v>1159</v>
      </c>
      <c r="D16" s="434">
        <v>1137</v>
      </c>
      <c r="E16" s="434">
        <v>22</v>
      </c>
      <c r="F16" s="435">
        <v>1159</v>
      </c>
      <c r="G16" s="433">
        <v>762</v>
      </c>
      <c r="H16" s="434">
        <v>754</v>
      </c>
      <c r="I16" s="434">
        <v>8</v>
      </c>
      <c r="J16" s="435">
        <v>762</v>
      </c>
      <c r="K16" s="433">
        <v>180</v>
      </c>
      <c r="L16" s="434">
        <v>178</v>
      </c>
      <c r="M16" s="434">
        <v>2</v>
      </c>
      <c r="N16" s="435">
        <v>180</v>
      </c>
    </row>
    <row r="17" spans="1:14" ht="12.75" customHeight="1" x14ac:dyDescent="0.2">
      <c r="A17" s="431">
        <v>12</v>
      </c>
      <c r="B17" s="432" t="s">
        <v>15</v>
      </c>
      <c r="C17" s="433">
        <v>601</v>
      </c>
      <c r="D17" s="434">
        <v>562</v>
      </c>
      <c r="E17" s="434">
        <v>39</v>
      </c>
      <c r="F17" s="435">
        <v>48</v>
      </c>
      <c r="G17" s="433">
        <v>420</v>
      </c>
      <c r="H17" s="434">
        <v>398</v>
      </c>
      <c r="I17" s="434">
        <v>22</v>
      </c>
      <c r="J17" s="435">
        <v>0</v>
      </c>
      <c r="K17" s="433">
        <v>69</v>
      </c>
      <c r="L17" s="434">
        <v>62</v>
      </c>
      <c r="M17" s="434">
        <v>7</v>
      </c>
      <c r="N17" s="435">
        <v>0</v>
      </c>
    </row>
    <row r="18" spans="1:14" ht="12.75" customHeight="1" x14ac:dyDescent="0.2">
      <c r="A18" s="431">
        <v>13</v>
      </c>
      <c r="B18" s="432" t="s">
        <v>16</v>
      </c>
      <c r="C18" s="433">
        <v>1804</v>
      </c>
      <c r="D18" s="434">
        <v>1535</v>
      </c>
      <c r="E18" s="434">
        <v>269</v>
      </c>
      <c r="F18" s="435">
        <v>151</v>
      </c>
      <c r="G18" s="433">
        <v>990</v>
      </c>
      <c r="H18" s="434">
        <v>842</v>
      </c>
      <c r="I18" s="434">
        <v>148</v>
      </c>
      <c r="J18" s="435">
        <v>22</v>
      </c>
      <c r="K18" s="433">
        <v>302</v>
      </c>
      <c r="L18" s="434">
        <v>262</v>
      </c>
      <c r="M18" s="434">
        <v>40</v>
      </c>
      <c r="N18" s="435">
        <v>0</v>
      </c>
    </row>
    <row r="19" spans="1:14" ht="12.75" customHeight="1" x14ac:dyDescent="0.2">
      <c r="A19" s="431">
        <v>14</v>
      </c>
      <c r="B19" s="432" t="s">
        <v>17</v>
      </c>
      <c r="C19" s="433">
        <v>1624</v>
      </c>
      <c r="D19" s="434">
        <v>1557</v>
      </c>
      <c r="E19" s="434">
        <v>67</v>
      </c>
      <c r="F19" s="435">
        <v>553</v>
      </c>
      <c r="G19" s="433">
        <v>875</v>
      </c>
      <c r="H19" s="434">
        <v>836</v>
      </c>
      <c r="I19" s="434">
        <v>39</v>
      </c>
      <c r="J19" s="435">
        <v>51</v>
      </c>
      <c r="K19" s="433">
        <v>289</v>
      </c>
      <c r="L19" s="434">
        <v>261</v>
      </c>
      <c r="M19" s="434">
        <v>28</v>
      </c>
      <c r="N19" s="435">
        <v>4</v>
      </c>
    </row>
    <row r="20" spans="1:14" ht="12.75" customHeight="1" x14ac:dyDescent="0.2">
      <c r="A20" s="431">
        <v>15</v>
      </c>
      <c r="B20" s="432" t="s">
        <v>18</v>
      </c>
      <c r="C20" s="433">
        <v>1904</v>
      </c>
      <c r="D20" s="434">
        <v>1889</v>
      </c>
      <c r="E20" s="434">
        <v>15</v>
      </c>
      <c r="F20" s="435">
        <v>515</v>
      </c>
      <c r="G20" s="433">
        <v>1380</v>
      </c>
      <c r="H20" s="434">
        <v>1370</v>
      </c>
      <c r="I20" s="434">
        <v>10</v>
      </c>
      <c r="J20" s="435">
        <v>43</v>
      </c>
      <c r="K20" s="433">
        <v>334</v>
      </c>
      <c r="L20" s="434">
        <v>329</v>
      </c>
      <c r="M20" s="434">
        <v>5</v>
      </c>
      <c r="N20" s="435">
        <v>0</v>
      </c>
    </row>
    <row r="21" spans="1:14" ht="12.75" customHeight="1" x14ac:dyDescent="0.2">
      <c r="A21" s="431">
        <v>16</v>
      </c>
      <c r="B21" s="432" t="s">
        <v>19</v>
      </c>
      <c r="C21" s="433">
        <v>235</v>
      </c>
      <c r="D21" s="434">
        <v>230</v>
      </c>
      <c r="E21" s="434">
        <v>5</v>
      </c>
      <c r="F21" s="435">
        <v>127</v>
      </c>
      <c r="G21" s="433">
        <v>136</v>
      </c>
      <c r="H21" s="434">
        <v>133</v>
      </c>
      <c r="I21" s="434">
        <v>3</v>
      </c>
      <c r="J21" s="435">
        <v>4</v>
      </c>
      <c r="K21" s="433">
        <v>49</v>
      </c>
      <c r="L21" s="434">
        <v>49</v>
      </c>
      <c r="M21" s="434">
        <v>0</v>
      </c>
      <c r="N21" s="435">
        <v>5</v>
      </c>
    </row>
    <row r="22" spans="1:14" ht="12.75" customHeight="1" x14ac:dyDescent="0.2">
      <c r="A22" s="431">
        <v>17</v>
      </c>
      <c r="B22" s="432" t="s">
        <v>20</v>
      </c>
      <c r="C22" s="433">
        <v>2662</v>
      </c>
      <c r="D22" s="434">
        <v>2312</v>
      </c>
      <c r="E22" s="434">
        <v>350</v>
      </c>
      <c r="F22" s="435">
        <v>429</v>
      </c>
      <c r="G22" s="433">
        <v>1725</v>
      </c>
      <c r="H22" s="434">
        <v>1515</v>
      </c>
      <c r="I22" s="434">
        <v>210</v>
      </c>
      <c r="J22" s="435">
        <v>106</v>
      </c>
      <c r="K22" s="433">
        <v>560</v>
      </c>
      <c r="L22" s="434">
        <v>479</v>
      </c>
      <c r="M22" s="434">
        <v>81</v>
      </c>
      <c r="N22" s="435">
        <v>47</v>
      </c>
    </row>
    <row r="23" spans="1:14" ht="12.75" customHeight="1" x14ac:dyDescent="0.2">
      <c r="A23" s="431">
        <v>18</v>
      </c>
      <c r="B23" s="432" t="s">
        <v>21</v>
      </c>
      <c r="C23" s="433">
        <v>1412</v>
      </c>
      <c r="D23" s="434">
        <v>1122</v>
      </c>
      <c r="E23" s="434">
        <v>290</v>
      </c>
      <c r="F23" s="435">
        <v>1201</v>
      </c>
      <c r="G23" s="433">
        <v>878</v>
      </c>
      <c r="H23" s="434">
        <v>717</v>
      </c>
      <c r="I23" s="434">
        <v>161</v>
      </c>
      <c r="J23" s="435">
        <v>698</v>
      </c>
      <c r="K23" s="433">
        <v>151</v>
      </c>
      <c r="L23" s="434">
        <v>105</v>
      </c>
      <c r="M23" s="434">
        <v>46</v>
      </c>
      <c r="N23" s="435">
        <v>148</v>
      </c>
    </row>
    <row r="24" spans="1:14" ht="12.75" customHeight="1" x14ac:dyDescent="0.2">
      <c r="A24" s="431">
        <v>19</v>
      </c>
      <c r="B24" s="432" t="s">
        <v>22</v>
      </c>
      <c r="C24" s="433">
        <v>953</v>
      </c>
      <c r="D24" s="434">
        <v>786</v>
      </c>
      <c r="E24" s="434">
        <v>167</v>
      </c>
      <c r="F24" s="435">
        <v>721</v>
      </c>
      <c r="G24" s="433">
        <v>503</v>
      </c>
      <c r="H24" s="434">
        <v>398</v>
      </c>
      <c r="I24" s="434">
        <v>105</v>
      </c>
      <c r="J24" s="435">
        <v>344</v>
      </c>
      <c r="K24" s="433">
        <v>205</v>
      </c>
      <c r="L24" s="434">
        <v>185</v>
      </c>
      <c r="M24" s="434">
        <v>20</v>
      </c>
      <c r="N24" s="435">
        <v>162</v>
      </c>
    </row>
    <row r="25" spans="1:14" ht="12.75" customHeight="1" x14ac:dyDescent="0.2">
      <c r="A25" s="431">
        <v>20</v>
      </c>
      <c r="B25" s="432" t="s">
        <v>23</v>
      </c>
      <c r="C25" s="433">
        <v>1074</v>
      </c>
      <c r="D25" s="434">
        <v>925</v>
      </c>
      <c r="E25" s="434">
        <v>149</v>
      </c>
      <c r="F25" s="435">
        <v>73</v>
      </c>
      <c r="G25" s="433">
        <v>505</v>
      </c>
      <c r="H25" s="434">
        <v>428</v>
      </c>
      <c r="I25" s="434">
        <v>77</v>
      </c>
      <c r="J25" s="435">
        <v>24</v>
      </c>
      <c r="K25" s="433">
        <v>205</v>
      </c>
      <c r="L25" s="434">
        <v>169</v>
      </c>
      <c r="M25" s="434">
        <v>36</v>
      </c>
      <c r="N25" s="435">
        <v>2</v>
      </c>
    </row>
    <row r="26" spans="1:14" ht="12.75" customHeight="1" x14ac:dyDescent="0.2">
      <c r="A26" s="431">
        <v>21</v>
      </c>
      <c r="B26" s="432" t="s">
        <v>24</v>
      </c>
      <c r="C26" s="433">
        <v>1046</v>
      </c>
      <c r="D26" s="434">
        <v>877</v>
      </c>
      <c r="E26" s="434">
        <v>169</v>
      </c>
      <c r="F26" s="435">
        <v>921</v>
      </c>
      <c r="G26" s="433">
        <v>658</v>
      </c>
      <c r="H26" s="434">
        <v>546</v>
      </c>
      <c r="I26" s="434">
        <v>112</v>
      </c>
      <c r="J26" s="435">
        <v>579</v>
      </c>
      <c r="K26" s="433">
        <v>132</v>
      </c>
      <c r="L26" s="434">
        <v>92</v>
      </c>
      <c r="M26" s="434">
        <v>40</v>
      </c>
      <c r="N26" s="435">
        <v>124</v>
      </c>
    </row>
    <row r="27" spans="1:14" ht="12.75" customHeight="1" x14ac:dyDescent="0.2">
      <c r="A27" s="431">
        <v>22</v>
      </c>
      <c r="B27" s="432" t="s">
        <v>25</v>
      </c>
      <c r="C27" s="433">
        <v>242</v>
      </c>
      <c r="D27" s="434">
        <v>157</v>
      </c>
      <c r="E27" s="434">
        <v>85</v>
      </c>
      <c r="F27" s="435">
        <v>108</v>
      </c>
      <c r="G27" s="433">
        <v>139</v>
      </c>
      <c r="H27" s="434">
        <v>88</v>
      </c>
      <c r="I27" s="434">
        <v>51</v>
      </c>
      <c r="J27" s="435">
        <v>70</v>
      </c>
      <c r="K27" s="433">
        <v>67</v>
      </c>
      <c r="L27" s="434">
        <v>42</v>
      </c>
      <c r="M27" s="434">
        <v>25</v>
      </c>
      <c r="N27" s="435">
        <v>31</v>
      </c>
    </row>
    <row r="28" spans="1:14" ht="12.75" customHeight="1" x14ac:dyDescent="0.2">
      <c r="A28" s="431">
        <v>23</v>
      </c>
      <c r="B28" s="432" t="s">
        <v>26</v>
      </c>
      <c r="C28" s="433">
        <v>1511</v>
      </c>
      <c r="D28" s="434">
        <v>1420</v>
      </c>
      <c r="E28" s="434">
        <v>91</v>
      </c>
      <c r="F28" s="435">
        <v>357</v>
      </c>
      <c r="G28" s="433">
        <v>355</v>
      </c>
      <c r="H28" s="434">
        <v>290</v>
      </c>
      <c r="I28" s="434">
        <v>65</v>
      </c>
      <c r="J28" s="435">
        <v>0</v>
      </c>
      <c r="K28" s="433">
        <v>381</v>
      </c>
      <c r="L28" s="434">
        <v>369</v>
      </c>
      <c r="M28" s="434">
        <v>12</v>
      </c>
      <c r="N28" s="435">
        <v>28</v>
      </c>
    </row>
    <row r="29" spans="1:14" ht="12.75" customHeight="1" x14ac:dyDescent="0.2">
      <c r="A29" s="431">
        <v>24</v>
      </c>
      <c r="B29" s="432" t="s">
        <v>27</v>
      </c>
      <c r="C29" s="433">
        <v>1656</v>
      </c>
      <c r="D29" s="434">
        <v>1318</v>
      </c>
      <c r="E29" s="434">
        <v>338</v>
      </c>
      <c r="F29" s="435">
        <v>606</v>
      </c>
      <c r="G29" s="433">
        <v>823</v>
      </c>
      <c r="H29" s="434">
        <v>646</v>
      </c>
      <c r="I29" s="434">
        <v>177</v>
      </c>
      <c r="J29" s="435">
        <v>86</v>
      </c>
      <c r="K29" s="433">
        <v>323</v>
      </c>
      <c r="L29" s="434">
        <v>282</v>
      </c>
      <c r="M29" s="434">
        <v>41</v>
      </c>
      <c r="N29" s="435">
        <v>32</v>
      </c>
    </row>
    <row r="30" spans="1:14" ht="12.75" customHeight="1" x14ac:dyDescent="0.2">
      <c r="A30" s="431">
        <v>25</v>
      </c>
      <c r="B30" s="432" t="s">
        <v>28</v>
      </c>
      <c r="C30" s="433">
        <v>1285</v>
      </c>
      <c r="D30" s="434">
        <v>955</v>
      </c>
      <c r="E30" s="434">
        <v>330</v>
      </c>
      <c r="F30" s="435">
        <v>1279</v>
      </c>
      <c r="G30" s="433">
        <v>757</v>
      </c>
      <c r="H30" s="434">
        <v>574</v>
      </c>
      <c r="I30" s="434">
        <v>183</v>
      </c>
      <c r="J30" s="435">
        <v>751</v>
      </c>
      <c r="K30" s="433">
        <v>200</v>
      </c>
      <c r="L30" s="434">
        <v>131</v>
      </c>
      <c r="M30" s="434">
        <v>69</v>
      </c>
      <c r="N30" s="435">
        <v>200</v>
      </c>
    </row>
    <row r="31" spans="1:14" ht="12.75" customHeight="1" x14ac:dyDescent="0.2">
      <c r="A31" s="431">
        <v>26</v>
      </c>
      <c r="B31" s="432" t="s">
        <v>29</v>
      </c>
      <c r="C31" s="433">
        <v>518</v>
      </c>
      <c r="D31" s="434">
        <v>427</v>
      </c>
      <c r="E31" s="434">
        <v>91</v>
      </c>
      <c r="F31" s="435">
        <v>498</v>
      </c>
      <c r="G31" s="433">
        <v>403</v>
      </c>
      <c r="H31" s="434">
        <v>313</v>
      </c>
      <c r="I31" s="434">
        <v>90</v>
      </c>
      <c r="J31" s="435">
        <v>388</v>
      </c>
      <c r="K31" s="433">
        <v>35</v>
      </c>
      <c r="L31" s="434">
        <v>34</v>
      </c>
      <c r="M31" s="434">
        <v>1</v>
      </c>
      <c r="N31" s="435">
        <v>35</v>
      </c>
    </row>
    <row r="32" spans="1:14" ht="12.75" customHeight="1" x14ac:dyDescent="0.2">
      <c r="A32" s="431">
        <v>27</v>
      </c>
      <c r="B32" s="432" t="s">
        <v>30</v>
      </c>
      <c r="C32" s="433">
        <v>732</v>
      </c>
      <c r="D32" s="434">
        <v>544</v>
      </c>
      <c r="E32" s="434">
        <v>188</v>
      </c>
      <c r="F32" s="435">
        <v>243</v>
      </c>
      <c r="G32" s="433">
        <v>566</v>
      </c>
      <c r="H32" s="434">
        <v>431</v>
      </c>
      <c r="I32" s="434">
        <v>135</v>
      </c>
      <c r="J32" s="435">
        <v>145</v>
      </c>
      <c r="K32" s="433">
        <v>101</v>
      </c>
      <c r="L32" s="434">
        <v>71</v>
      </c>
      <c r="M32" s="434">
        <v>30</v>
      </c>
      <c r="N32" s="435">
        <v>32</v>
      </c>
    </row>
    <row r="33" spans="1:14" ht="12.75" customHeight="1" x14ac:dyDescent="0.2">
      <c r="A33" s="431">
        <v>28</v>
      </c>
      <c r="B33" s="432" t="s">
        <v>31</v>
      </c>
      <c r="C33" s="433">
        <v>2496</v>
      </c>
      <c r="D33" s="434">
        <v>2410</v>
      </c>
      <c r="E33" s="434">
        <v>86</v>
      </c>
      <c r="F33" s="435">
        <v>2314</v>
      </c>
      <c r="G33" s="433">
        <v>1188</v>
      </c>
      <c r="H33" s="434">
        <v>1180</v>
      </c>
      <c r="I33" s="434">
        <v>8</v>
      </c>
      <c r="J33" s="435">
        <v>1040</v>
      </c>
      <c r="K33" s="433">
        <v>507</v>
      </c>
      <c r="L33" s="434">
        <v>504</v>
      </c>
      <c r="M33" s="434">
        <v>3</v>
      </c>
      <c r="N33" s="435">
        <v>461</v>
      </c>
    </row>
    <row r="34" spans="1:14" ht="12.75" customHeight="1" x14ac:dyDescent="0.2">
      <c r="A34" s="431">
        <v>29</v>
      </c>
      <c r="B34" s="432" t="s">
        <v>32</v>
      </c>
      <c r="C34" s="433">
        <v>1169</v>
      </c>
      <c r="D34" s="434">
        <v>1059</v>
      </c>
      <c r="E34" s="434">
        <v>110</v>
      </c>
      <c r="F34" s="435">
        <v>953</v>
      </c>
      <c r="G34" s="433">
        <v>891</v>
      </c>
      <c r="H34" s="434">
        <v>800</v>
      </c>
      <c r="I34" s="434">
        <v>91</v>
      </c>
      <c r="J34" s="435">
        <v>735</v>
      </c>
      <c r="K34" s="433">
        <v>261</v>
      </c>
      <c r="L34" s="434">
        <v>247</v>
      </c>
      <c r="M34" s="434">
        <v>14</v>
      </c>
      <c r="N34" s="435">
        <v>206</v>
      </c>
    </row>
    <row r="35" spans="1:14" ht="12.75" customHeight="1" x14ac:dyDescent="0.2">
      <c r="A35" s="431">
        <v>30</v>
      </c>
      <c r="B35" s="432" t="s">
        <v>33</v>
      </c>
      <c r="C35" s="433">
        <v>1160</v>
      </c>
      <c r="D35" s="434">
        <v>1012</v>
      </c>
      <c r="E35" s="434">
        <v>148</v>
      </c>
      <c r="F35" s="435">
        <v>1133</v>
      </c>
      <c r="G35" s="433">
        <v>206</v>
      </c>
      <c r="H35" s="434">
        <v>150</v>
      </c>
      <c r="I35" s="434">
        <v>56</v>
      </c>
      <c r="J35" s="435">
        <v>63</v>
      </c>
      <c r="K35" s="433">
        <v>805</v>
      </c>
      <c r="L35" s="434">
        <v>713</v>
      </c>
      <c r="M35" s="434">
        <v>92</v>
      </c>
      <c r="N35" s="435">
        <v>805</v>
      </c>
    </row>
    <row r="36" spans="1:14" ht="12.75" customHeight="1" x14ac:dyDescent="0.2">
      <c r="A36" s="431">
        <v>31</v>
      </c>
      <c r="B36" s="432" t="s">
        <v>34</v>
      </c>
      <c r="C36" s="433">
        <v>1939</v>
      </c>
      <c r="D36" s="434">
        <v>615</v>
      </c>
      <c r="E36" s="434">
        <v>1324</v>
      </c>
      <c r="F36" s="435">
        <v>735</v>
      </c>
      <c r="G36" s="433">
        <v>1873</v>
      </c>
      <c r="H36" s="434">
        <v>601</v>
      </c>
      <c r="I36" s="434">
        <v>1272</v>
      </c>
      <c r="J36" s="435">
        <v>711</v>
      </c>
      <c r="K36" s="433">
        <v>49</v>
      </c>
      <c r="L36" s="434">
        <v>4</v>
      </c>
      <c r="M36" s="434">
        <v>45</v>
      </c>
      <c r="N36" s="435">
        <v>24</v>
      </c>
    </row>
    <row r="37" spans="1:14" ht="12.75" customHeight="1" x14ac:dyDescent="0.2">
      <c r="A37" s="431">
        <v>32</v>
      </c>
      <c r="B37" s="432" t="s">
        <v>35</v>
      </c>
      <c r="C37" s="433">
        <v>214</v>
      </c>
      <c r="D37" s="434">
        <v>208</v>
      </c>
      <c r="E37" s="434">
        <v>6</v>
      </c>
      <c r="F37" s="435">
        <v>213</v>
      </c>
      <c r="G37" s="433">
        <v>45</v>
      </c>
      <c r="H37" s="434">
        <v>45</v>
      </c>
      <c r="I37" s="434">
        <v>0</v>
      </c>
      <c r="J37" s="435">
        <v>45</v>
      </c>
      <c r="K37" s="433">
        <v>9</v>
      </c>
      <c r="L37" s="434">
        <v>7</v>
      </c>
      <c r="M37" s="434">
        <v>2</v>
      </c>
      <c r="N37" s="435">
        <v>8</v>
      </c>
    </row>
    <row r="38" spans="1:14" ht="12.75" customHeight="1" thickBot="1" x14ac:dyDescent="0.25">
      <c r="A38" s="436">
        <v>33</v>
      </c>
      <c r="B38" s="437" t="s">
        <v>36</v>
      </c>
      <c r="C38" s="438">
        <v>72</v>
      </c>
      <c r="D38" s="439">
        <v>55</v>
      </c>
      <c r="E38" s="439">
        <v>17</v>
      </c>
      <c r="F38" s="440">
        <v>55</v>
      </c>
      <c r="G38" s="438">
        <v>37</v>
      </c>
      <c r="H38" s="439">
        <v>23</v>
      </c>
      <c r="I38" s="439">
        <v>14</v>
      </c>
      <c r="J38" s="440">
        <v>23</v>
      </c>
      <c r="K38" s="438">
        <v>21</v>
      </c>
      <c r="L38" s="439">
        <v>18</v>
      </c>
      <c r="M38" s="439">
        <v>3</v>
      </c>
      <c r="N38" s="440">
        <v>15</v>
      </c>
    </row>
    <row r="39" spans="1:14" ht="12.75" customHeight="1" thickBot="1" x14ac:dyDescent="0.25">
      <c r="A39" s="599" t="s">
        <v>37</v>
      </c>
      <c r="B39" s="600"/>
      <c r="C39" s="441">
        <v>38393</v>
      </c>
      <c r="D39" s="442">
        <v>32013</v>
      </c>
      <c r="E39" s="442">
        <v>6380</v>
      </c>
      <c r="F39" s="443">
        <v>18443</v>
      </c>
      <c r="G39" s="441">
        <v>22204</v>
      </c>
      <c r="H39" s="442">
        <v>18056</v>
      </c>
      <c r="I39" s="442">
        <v>4148</v>
      </c>
      <c r="J39" s="443">
        <v>7534</v>
      </c>
      <c r="K39" s="441">
        <v>6995</v>
      </c>
      <c r="L39" s="442">
        <v>6022</v>
      </c>
      <c r="M39" s="442">
        <v>973</v>
      </c>
      <c r="N39" s="443">
        <v>2721</v>
      </c>
    </row>
    <row r="40" spans="1:14" x14ac:dyDescent="0.2">
      <c r="B40" s="444"/>
    </row>
  </sheetData>
  <sheetProtection formatCells="0" formatColumns="0" formatRows="0" insertColumns="0" insertRows="0" insertHyperlinks="0" deleteColumns="0" deleteRows="0" sort="0" autoFilter="0" pivotTables="0"/>
  <mergeCells count="9">
    <mergeCell ref="K2:N2"/>
    <mergeCell ref="K3:N3"/>
    <mergeCell ref="G2:J2"/>
    <mergeCell ref="G3:J3"/>
    <mergeCell ref="A39:B39"/>
    <mergeCell ref="C3:F3"/>
    <mergeCell ref="C2:F2"/>
    <mergeCell ref="A2:A4"/>
    <mergeCell ref="B2:B4"/>
  </mergeCells>
  <pageMargins left="0.25" right="0.25" top="0.75" bottom="0.75" header="0.3" footer="0.3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Layout" zoomScaleNormal="100" workbookViewId="0">
      <selection activeCell="A37" sqref="A37:E37"/>
    </sheetView>
  </sheetViews>
  <sheetFormatPr defaultColWidth="19.42578125" defaultRowHeight="12.75" x14ac:dyDescent="0.2"/>
  <cols>
    <col min="1" max="1" width="8.28515625" style="1" customWidth="1"/>
    <col min="2" max="2" width="24.85546875" style="2" customWidth="1"/>
    <col min="3" max="3" width="16.7109375" style="2" customWidth="1"/>
    <col min="4" max="4" width="13.42578125" style="2" customWidth="1"/>
    <col min="5" max="5" width="18.5703125" style="2" customWidth="1"/>
    <col min="6" max="16384" width="19.42578125" style="2"/>
  </cols>
  <sheetData>
    <row r="1" spans="1:9" x14ac:dyDescent="0.2">
      <c r="B1" s="173" t="s">
        <v>122</v>
      </c>
      <c r="C1" s="173"/>
      <c r="D1" s="173"/>
      <c r="E1" s="174" t="s">
        <v>0</v>
      </c>
    </row>
    <row r="2" spans="1:9" s="3" customFormat="1" ht="51.75" thickBot="1" x14ac:dyDescent="0.25">
      <c r="A2" s="406" t="s">
        <v>86</v>
      </c>
      <c r="B2" s="407" t="s">
        <v>135</v>
      </c>
      <c r="C2" s="407" t="s">
        <v>2</v>
      </c>
      <c r="D2" s="407" t="s">
        <v>38</v>
      </c>
      <c r="E2" s="408" t="s">
        <v>66</v>
      </c>
      <c r="H2" s="2"/>
    </row>
    <row r="3" spans="1:9" s="3" customFormat="1" ht="13.5" thickBot="1" x14ac:dyDescent="0.25">
      <c r="A3" s="410">
        <v>1</v>
      </c>
      <c r="B3" s="344">
        <v>2</v>
      </c>
      <c r="C3" s="344">
        <v>3</v>
      </c>
      <c r="D3" s="411">
        <v>4</v>
      </c>
      <c r="E3" s="287">
        <v>5</v>
      </c>
      <c r="H3" s="2"/>
    </row>
    <row r="4" spans="1:9" x14ac:dyDescent="0.2">
      <c r="A4" s="83">
        <v>1</v>
      </c>
      <c r="B4" s="399" t="s">
        <v>4</v>
      </c>
      <c r="C4" s="58">
        <v>11.2</v>
      </c>
      <c r="D4" s="59">
        <v>7.5</v>
      </c>
      <c r="E4" s="409">
        <f>SUM('Табл1+'!C4/'Табл2+'!C6)</f>
        <v>0.6588235294117647</v>
      </c>
      <c r="I4" s="94"/>
    </row>
    <row r="5" spans="1:9" x14ac:dyDescent="0.2">
      <c r="A5" s="6">
        <v>2</v>
      </c>
      <c r="B5" s="4" t="s">
        <v>5</v>
      </c>
      <c r="C5" s="5">
        <v>7.3</v>
      </c>
      <c r="D5" s="60">
        <v>3.6</v>
      </c>
      <c r="E5" s="26">
        <f>SUM('Табл1+'!C5/'Табл2+'!C7)</f>
        <v>0.42941176470588233</v>
      </c>
      <c r="I5" s="94"/>
    </row>
    <row r="6" spans="1:9" x14ac:dyDescent="0.2">
      <c r="A6" s="6">
        <v>3</v>
      </c>
      <c r="B6" s="4" t="s">
        <v>6</v>
      </c>
      <c r="C6" s="6">
        <v>8.1999999999999993</v>
      </c>
      <c r="D6" s="61">
        <v>8.1999999999999993</v>
      </c>
      <c r="E6" s="26">
        <f>SUM('Табл1+'!C6/'Табл2+'!C8)</f>
        <v>0.45555555555555549</v>
      </c>
    </row>
    <row r="7" spans="1:9" x14ac:dyDescent="0.2">
      <c r="A7" s="6">
        <v>4</v>
      </c>
      <c r="B7" s="4" t="s">
        <v>7</v>
      </c>
      <c r="C7" s="6">
        <v>7.7</v>
      </c>
      <c r="D7" s="61">
        <v>2.5</v>
      </c>
      <c r="E7" s="26">
        <f>SUM('Табл1+'!C7/'Табл2+'!C9)</f>
        <v>0.59230769230769231</v>
      </c>
    </row>
    <row r="8" spans="1:9" x14ac:dyDescent="0.2">
      <c r="A8" s="6">
        <v>5</v>
      </c>
      <c r="B8" s="4" t="s">
        <v>8</v>
      </c>
      <c r="C8" s="6">
        <v>25.9</v>
      </c>
      <c r="D8" s="61">
        <v>19.5</v>
      </c>
      <c r="E8" s="26">
        <f>SUM('Табл1+'!C8/'Табл2+'!C10)</f>
        <v>0.7</v>
      </c>
    </row>
    <row r="9" spans="1:9" x14ac:dyDescent="0.2">
      <c r="A9" s="6">
        <v>6</v>
      </c>
      <c r="B9" s="4" t="s">
        <v>9</v>
      </c>
      <c r="C9" s="6">
        <v>23.7</v>
      </c>
      <c r="D9" s="61">
        <v>12.5</v>
      </c>
      <c r="E9" s="26">
        <f>SUM('Табл1+'!C9/'Табл2+'!C11)</f>
        <v>1.2473684210526315</v>
      </c>
    </row>
    <row r="10" spans="1:9" x14ac:dyDescent="0.2">
      <c r="A10" s="6">
        <v>7</v>
      </c>
      <c r="B10" s="4" t="s">
        <v>10</v>
      </c>
      <c r="C10" s="6">
        <v>22.3</v>
      </c>
      <c r="D10" s="61">
        <v>11.1</v>
      </c>
      <c r="E10" s="26">
        <f>SUM('Табл1+'!C10/'Табл2+'!C12)</f>
        <v>0.82592592592592595</v>
      </c>
    </row>
    <row r="11" spans="1:9" x14ac:dyDescent="0.2">
      <c r="A11" s="6">
        <v>8</v>
      </c>
      <c r="B11" s="4" t="s">
        <v>11</v>
      </c>
      <c r="C11" s="6">
        <v>12.2</v>
      </c>
      <c r="D11" s="61">
        <v>5.8</v>
      </c>
      <c r="E11" s="26">
        <f>SUM('Табл1+'!C11/'Табл2+'!C13)</f>
        <v>0.58095238095238089</v>
      </c>
    </row>
    <row r="12" spans="1:9" x14ac:dyDescent="0.2">
      <c r="A12" s="6">
        <v>9</v>
      </c>
      <c r="B12" s="4" t="s">
        <v>12</v>
      </c>
      <c r="C12" s="6">
        <v>31.6</v>
      </c>
      <c r="D12" s="61">
        <v>16.2</v>
      </c>
      <c r="E12" s="26">
        <f>SUM('Табл1+'!C12/'Табл2+'!C14)</f>
        <v>1.0533333333333335</v>
      </c>
    </row>
    <row r="13" spans="1:9" x14ac:dyDescent="0.2">
      <c r="A13" s="6">
        <v>10</v>
      </c>
      <c r="B13" s="4" t="s">
        <v>13</v>
      </c>
      <c r="C13" s="6">
        <v>5.0999999999999996</v>
      </c>
      <c r="D13" s="61">
        <v>3.1</v>
      </c>
      <c r="E13" s="26">
        <f>SUM('Табл1+'!C13/'Табл2+'!C15)</f>
        <v>0.3923076923076923</v>
      </c>
    </row>
    <row r="14" spans="1:9" x14ac:dyDescent="0.2">
      <c r="A14" s="6">
        <v>11</v>
      </c>
      <c r="B14" s="4" t="s">
        <v>14</v>
      </c>
      <c r="C14" s="6">
        <v>29.2</v>
      </c>
      <c r="D14" s="61">
        <v>7.9</v>
      </c>
      <c r="E14" s="26">
        <f>SUM('Табл1+'!C14/'Табл2+'!C16)</f>
        <v>1.6222222222222222</v>
      </c>
    </row>
    <row r="15" spans="1:9" x14ac:dyDescent="0.2">
      <c r="A15" s="6">
        <v>12</v>
      </c>
      <c r="B15" s="4" t="s">
        <v>15</v>
      </c>
      <c r="C15" s="6">
        <v>7.1</v>
      </c>
      <c r="D15" s="61">
        <v>7.1</v>
      </c>
      <c r="E15" s="26">
        <f>SUM('Табл1+'!C15/'Табл2+'!C17)</f>
        <v>0.41764705882352937</v>
      </c>
    </row>
    <row r="16" spans="1:9" x14ac:dyDescent="0.2">
      <c r="A16" s="6">
        <v>13</v>
      </c>
      <c r="B16" s="4" t="s">
        <v>16</v>
      </c>
      <c r="C16" s="6">
        <v>37.200000000000003</v>
      </c>
      <c r="D16" s="61">
        <v>17.5</v>
      </c>
      <c r="E16" s="26">
        <f>SUM('Табл1+'!C16/'Табл2+'!C18)</f>
        <v>1.3285714285714287</v>
      </c>
    </row>
    <row r="17" spans="1:5" x14ac:dyDescent="0.2">
      <c r="A17" s="6">
        <v>14</v>
      </c>
      <c r="B17" s="4" t="s">
        <v>17</v>
      </c>
      <c r="C17" s="6">
        <v>28.9</v>
      </c>
      <c r="D17" s="61">
        <v>7.4</v>
      </c>
      <c r="E17" s="26">
        <f>SUM('Табл1+'!C17/'Табл2+'!C19)</f>
        <v>1.6055555555555554</v>
      </c>
    </row>
    <row r="18" spans="1:5" x14ac:dyDescent="0.2">
      <c r="A18" s="6">
        <v>15</v>
      </c>
      <c r="B18" s="4" t="s">
        <v>18</v>
      </c>
      <c r="C18" s="6">
        <v>58.7</v>
      </c>
      <c r="D18" s="61">
        <v>58.7</v>
      </c>
      <c r="E18" s="26">
        <f>SUM('Табл1+'!C18/'Табл2+'!C20)</f>
        <v>1.4675</v>
      </c>
    </row>
    <row r="19" spans="1:5" x14ac:dyDescent="0.2">
      <c r="A19" s="6">
        <v>16</v>
      </c>
      <c r="B19" s="4" t="s">
        <v>19</v>
      </c>
      <c r="C19" s="6">
        <v>9.9</v>
      </c>
      <c r="D19" s="61">
        <v>6.8</v>
      </c>
      <c r="E19" s="26">
        <f>SUM('Табл1+'!C19/'Табл2+'!C21)</f>
        <v>1.6500000000000001</v>
      </c>
    </row>
    <row r="20" spans="1:5" x14ac:dyDescent="0.2">
      <c r="A20" s="6">
        <v>17</v>
      </c>
      <c r="B20" s="4" t="s">
        <v>20</v>
      </c>
      <c r="C20" s="6">
        <v>15.4</v>
      </c>
      <c r="D20" s="61">
        <v>10.3</v>
      </c>
      <c r="E20" s="26">
        <f>SUM('Табл1+'!C20/'Табл2+'!C22)</f>
        <v>0.51333333333333331</v>
      </c>
    </row>
    <row r="21" spans="1:5" x14ac:dyDescent="0.2">
      <c r="A21" s="6">
        <v>18</v>
      </c>
      <c r="B21" s="4" t="s">
        <v>21</v>
      </c>
      <c r="C21" s="6">
        <v>16.2</v>
      </c>
      <c r="D21" s="61">
        <v>16.2</v>
      </c>
      <c r="E21" s="26">
        <f>SUM('Табл1+'!C21/'Табл2+'!C23)</f>
        <v>0.50624999999999998</v>
      </c>
    </row>
    <row r="22" spans="1:5" x14ac:dyDescent="0.2">
      <c r="A22" s="6">
        <v>19</v>
      </c>
      <c r="B22" s="4" t="s">
        <v>22</v>
      </c>
      <c r="C22" s="6">
        <v>52.1</v>
      </c>
      <c r="D22" s="61">
        <v>23</v>
      </c>
      <c r="E22" s="26">
        <f>SUM('Табл1+'!C22/'Табл2+'!C24)</f>
        <v>1.335897435897436</v>
      </c>
    </row>
    <row r="23" spans="1:5" x14ac:dyDescent="0.2">
      <c r="A23" s="6">
        <v>20</v>
      </c>
      <c r="B23" s="4" t="s">
        <v>23</v>
      </c>
      <c r="C23" s="6">
        <v>26</v>
      </c>
      <c r="D23" s="61">
        <v>19.399999999999999</v>
      </c>
      <c r="E23" s="26">
        <f>SUM('Табл1+'!C23/'Табл2+'!C25)</f>
        <v>0.8125</v>
      </c>
    </row>
    <row r="24" spans="1:5" x14ac:dyDescent="0.2">
      <c r="A24" s="6">
        <v>21</v>
      </c>
      <c r="B24" s="4" t="s">
        <v>24</v>
      </c>
      <c r="C24" s="6">
        <v>17</v>
      </c>
      <c r="D24" s="61">
        <v>11.9</v>
      </c>
      <c r="E24" s="26">
        <f>SUM('Табл1+'!C24/'Табл2+'!C26)</f>
        <v>1</v>
      </c>
    </row>
    <row r="25" spans="1:5" x14ac:dyDescent="0.2">
      <c r="A25" s="6">
        <v>22</v>
      </c>
      <c r="B25" s="4" t="s">
        <v>25</v>
      </c>
      <c r="C25" s="6">
        <v>8.6999999999999993</v>
      </c>
      <c r="D25" s="61">
        <v>4.3</v>
      </c>
      <c r="E25" s="26">
        <f>SUM('Табл1+'!C25/'Табл2+'!C27)</f>
        <v>0.79090909090909089</v>
      </c>
    </row>
    <row r="26" spans="1:5" x14ac:dyDescent="0.2">
      <c r="A26" s="6">
        <v>23</v>
      </c>
      <c r="B26" s="4" t="s">
        <v>26</v>
      </c>
      <c r="C26" s="6">
        <v>7.3</v>
      </c>
      <c r="D26" s="61">
        <v>4.7</v>
      </c>
      <c r="E26" s="26">
        <f>SUM('Табл1+'!C26/'Табл2+'!C28)</f>
        <v>0.56153846153846154</v>
      </c>
    </row>
    <row r="27" spans="1:5" x14ac:dyDescent="0.2">
      <c r="A27" s="6">
        <v>24</v>
      </c>
      <c r="B27" s="4" t="s">
        <v>27</v>
      </c>
      <c r="C27" s="6">
        <v>20.399999999999999</v>
      </c>
      <c r="D27" s="61">
        <v>14.5</v>
      </c>
      <c r="E27" s="26">
        <f>SUM('Табл1+'!C27/'Табл2+'!C29)</f>
        <v>0.61818181818181817</v>
      </c>
    </row>
    <row r="28" spans="1:5" x14ac:dyDescent="0.2">
      <c r="A28" s="6">
        <v>25</v>
      </c>
      <c r="B28" s="4" t="s">
        <v>28</v>
      </c>
      <c r="C28" s="6">
        <v>37.799999999999997</v>
      </c>
      <c r="D28" s="61">
        <v>15.9</v>
      </c>
      <c r="E28" s="26">
        <f>SUM('Табл1+'!C28/'Табл2+'!C30)</f>
        <v>1.1117647058823528</v>
      </c>
    </row>
    <row r="29" spans="1:5" x14ac:dyDescent="0.2">
      <c r="A29" s="6">
        <v>26</v>
      </c>
      <c r="B29" s="4" t="s">
        <v>29</v>
      </c>
      <c r="C29" s="6">
        <v>25.2</v>
      </c>
      <c r="D29" s="61">
        <v>0</v>
      </c>
      <c r="E29" s="26">
        <f>SUM('Табл1+'!C29/'Табл2+'!C31)</f>
        <v>4.2</v>
      </c>
    </row>
    <row r="30" spans="1:5" x14ac:dyDescent="0.2">
      <c r="A30" s="6">
        <v>27</v>
      </c>
      <c r="B30" s="4" t="s">
        <v>30</v>
      </c>
      <c r="C30" s="6">
        <v>30.2</v>
      </c>
      <c r="D30" s="61">
        <v>0</v>
      </c>
      <c r="E30" s="26">
        <f>SUM('Табл1+'!C30/'Табл2+'!C32)</f>
        <v>3.02</v>
      </c>
    </row>
    <row r="31" spans="1:5" x14ac:dyDescent="0.2">
      <c r="A31" s="6">
        <v>28</v>
      </c>
      <c r="B31" s="4" t="s">
        <v>31</v>
      </c>
      <c r="C31" s="6">
        <v>539</v>
      </c>
      <c r="D31" s="61">
        <v>0</v>
      </c>
      <c r="E31" s="26">
        <f>SUM('Табл1+'!C31/'Табл2+'!C33)</f>
        <v>38.5</v>
      </c>
    </row>
    <row r="32" spans="1:5" x14ac:dyDescent="0.2">
      <c r="A32" s="6">
        <v>29</v>
      </c>
      <c r="B32" s="4" t="s">
        <v>32</v>
      </c>
      <c r="C32" s="6">
        <v>539</v>
      </c>
      <c r="D32" s="61">
        <v>0</v>
      </c>
      <c r="E32" s="26">
        <f>SUM('Табл1+'!C32/'Табл2+'!C34)</f>
        <v>49</v>
      </c>
    </row>
    <row r="33" spans="1:5" x14ac:dyDescent="0.2">
      <c r="A33" s="6">
        <v>30</v>
      </c>
      <c r="B33" s="4" t="s">
        <v>33</v>
      </c>
      <c r="C33" s="6">
        <v>539</v>
      </c>
      <c r="D33" s="61">
        <v>0</v>
      </c>
      <c r="E33" s="26">
        <f>SUM('Табл1+'!C33/'Табл2+'!C35)</f>
        <v>539</v>
      </c>
    </row>
    <row r="34" spans="1:5" x14ac:dyDescent="0.2">
      <c r="A34" s="6">
        <v>31</v>
      </c>
      <c r="B34" s="4" t="s">
        <v>34</v>
      </c>
      <c r="C34" s="6">
        <v>539</v>
      </c>
      <c r="D34" s="61">
        <v>0</v>
      </c>
      <c r="E34" s="26">
        <f>SUM('Табл1+'!C34/'Табл2+'!C36)</f>
        <v>539</v>
      </c>
    </row>
    <row r="35" spans="1:5" x14ac:dyDescent="0.2">
      <c r="A35" s="6">
        <v>32</v>
      </c>
      <c r="B35" s="4" t="s">
        <v>35</v>
      </c>
      <c r="C35" s="6">
        <v>539</v>
      </c>
      <c r="D35" s="61">
        <v>0</v>
      </c>
      <c r="E35" s="26">
        <f>SUM('Табл1+'!C35/'Табл2+'!C37)</f>
        <v>539</v>
      </c>
    </row>
    <row r="36" spans="1:5" ht="13.5" thickBot="1" x14ac:dyDescent="0.25">
      <c r="A36" s="133">
        <v>33</v>
      </c>
      <c r="B36" s="134" t="s">
        <v>36</v>
      </c>
      <c r="C36" s="62">
        <v>27.1</v>
      </c>
      <c r="D36" s="63">
        <v>0</v>
      </c>
      <c r="E36" s="175">
        <f>SUM('Табл1+'!C36/'Табл2+'!C38)</f>
        <v>27.1</v>
      </c>
    </row>
    <row r="37" spans="1:5" ht="15.75" customHeight="1" thickBot="1" x14ac:dyDescent="0.25">
      <c r="A37" s="469" t="s">
        <v>37</v>
      </c>
      <c r="B37" s="470"/>
      <c r="C37" s="412">
        <v>1121.5</v>
      </c>
      <c r="D37" s="412">
        <v>315.60000000000002</v>
      </c>
      <c r="E37" s="413">
        <f>SUM('Табл1+'!C37/'Табл2+'!C39)</f>
        <v>1.7944</v>
      </c>
    </row>
    <row r="45" spans="1:5" ht="15" x14ac:dyDescent="0.25">
      <c r="C45" s="46"/>
    </row>
  </sheetData>
  <mergeCells count="1">
    <mergeCell ref="A37:B37"/>
  </mergeCells>
  <pageMargins left="0.70866141732283472" right="0.70866141732283472" top="0.23622047244094491" bottom="0.15748031496062992" header="0.23622047244094491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Layout" zoomScaleNormal="100" workbookViewId="0">
      <selection activeCell="G39" sqref="A39:G39"/>
    </sheetView>
  </sheetViews>
  <sheetFormatPr defaultRowHeight="12.75" x14ac:dyDescent="0.2"/>
  <cols>
    <col min="1" max="1" width="9.140625" style="7"/>
    <col min="2" max="2" width="23.5703125" style="8" customWidth="1"/>
    <col min="3" max="6" width="9.140625" style="8"/>
    <col min="7" max="7" width="10.85546875" style="8" customWidth="1"/>
    <col min="8" max="16384" width="9.140625" style="8"/>
  </cols>
  <sheetData>
    <row r="1" spans="1:7" x14ac:dyDescent="0.2">
      <c r="B1" s="172" t="s">
        <v>39</v>
      </c>
      <c r="C1" s="172"/>
      <c r="D1" s="172"/>
      <c r="E1" s="139"/>
      <c r="F1" s="139"/>
      <c r="G1" s="139"/>
    </row>
    <row r="2" spans="1:7" x14ac:dyDescent="0.2">
      <c r="B2" s="139"/>
      <c r="C2" s="139"/>
      <c r="D2" s="471" t="s">
        <v>40</v>
      </c>
      <c r="E2" s="471"/>
      <c r="F2" s="471"/>
      <c r="G2" s="471"/>
    </row>
    <row r="3" spans="1:7" x14ac:dyDescent="0.2">
      <c r="A3" s="472" t="s">
        <v>67</v>
      </c>
      <c r="B3" s="472" t="s">
        <v>41</v>
      </c>
      <c r="C3" s="472" t="s">
        <v>42</v>
      </c>
      <c r="D3" s="472" t="s">
        <v>43</v>
      </c>
      <c r="E3" s="273"/>
      <c r="F3" s="273" t="s">
        <v>44</v>
      </c>
      <c r="G3" s="273"/>
    </row>
    <row r="4" spans="1:7" s="9" customFormat="1" ht="13.5" customHeight="1" thickBot="1" x14ac:dyDescent="0.3">
      <c r="A4" s="473"/>
      <c r="B4" s="473"/>
      <c r="C4" s="473"/>
      <c r="D4" s="473"/>
      <c r="E4" s="378">
        <v>2018</v>
      </c>
      <c r="F4" s="398" t="s">
        <v>45</v>
      </c>
      <c r="G4" s="378">
        <v>2017</v>
      </c>
    </row>
    <row r="5" spans="1:7" s="9" customFormat="1" ht="13.5" customHeight="1" thickBot="1" x14ac:dyDescent="0.3">
      <c r="A5" s="267">
        <v>1</v>
      </c>
      <c r="B5" s="268">
        <v>2</v>
      </c>
      <c r="C5" s="268">
        <v>3</v>
      </c>
      <c r="D5" s="268">
        <v>4</v>
      </c>
      <c r="E5" s="268">
        <v>5</v>
      </c>
      <c r="F5" s="403" t="s">
        <v>73</v>
      </c>
      <c r="G5" s="269">
        <v>7</v>
      </c>
    </row>
    <row r="6" spans="1:7" s="7" customFormat="1" x14ac:dyDescent="0.2">
      <c r="A6" s="83">
        <v>1</v>
      </c>
      <c r="B6" s="399" t="s">
        <v>4</v>
      </c>
      <c r="C6" s="400">
        <v>17</v>
      </c>
      <c r="D6" s="400">
        <v>15</v>
      </c>
      <c r="E6" s="401">
        <v>4</v>
      </c>
      <c r="F6" s="402"/>
      <c r="G6" s="401">
        <v>4</v>
      </c>
    </row>
    <row r="7" spans="1:7" x14ac:dyDescent="0.2">
      <c r="A7" s="6">
        <v>2</v>
      </c>
      <c r="B7" s="10" t="s">
        <v>5</v>
      </c>
      <c r="C7" s="11">
        <v>17</v>
      </c>
      <c r="D7" s="11">
        <v>15</v>
      </c>
      <c r="E7" s="52">
        <v>3</v>
      </c>
      <c r="F7" s="53"/>
      <c r="G7" s="52">
        <v>3</v>
      </c>
    </row>
    <row r="8" spans="1:7" x14ac:dyDescent="0.2">
      <c r="A8" s="6">
        <v>3</v>
      </c>
      <c r="B8" s="10" t="s">
        <v>6</v>
      </c>
      <c r="C8" s="11">
        <v>18</v>
      </c>
      <c r="D8" s="11">
        <v>18</v>
      </c>
      <c r="E8" s="52">
        <v>0</v>
      </c>
      <c r="F8" s="53"/>
      <c r="G8" s="52">
        <v>0</v>
      </c>
    </row>
    <row r="9" spans="1:7" x14ac:dyDescent="0.2">
      <c r="A9" s="6">
        <v>4</v>
      </c>
      <c r="B9" s="10" t="s">
        <v>7</v>
      </c>
      <c r="C9" s="11">
        <v>13</v>
      </c>
      <c r="D9" s="11">
        <v>10</v>
      </c>
      <c r="E9" s="52">
        <v>14</v>
      </c>
      <c r="F9" s="53"/>
      <c r="G9" s="52">
        <v>14</v>
      </c>
    </row>
    <row r="10" spans="1:7" x14ac:dyDescent="0.2">
      <c r="A10" s="6">
        <v>5</v>
      </c>
      <c r="B10" s="10" t="s">
        <v>8</v>
      </c>
      <c r="C10" s="11">
        <v>37</v>
      </c>
      <c r="D10" s="11">
        <v>33</v>
      </c>
      <c r="E10" s="52">
        <v>16</v>
      </c>
      <c r="F10" s="53"/>
      <c r="G10" s="52">
        <v>16</v>
      </c>
    </row>
    <row r="11" spans="1:7" x14ac:dyDescent="0.2">
      <c r="A11" s="6">
        <v>6</v>
      </c>
      <c r="B11" s="10" t="s">
        <v>9</v>
      </c>
      <c r="C11" s="11">
        <v>19</v>
      </c>
      <c r="D11" s="11">
        <v>15</v>
      </c>
      <c r="E11" s="52">
        <v>0</v>
      </c>
      <c r="F11" s="53"/>
      <c r="G11" s="52">
        <v>0</v>
      </c>
    </row>
    <row r="12" spans="1:7" x14ac:dyDescent="0.2">
      <c r="A12" s="6">
        <v>7</v>
      </c>
      <c r="B12" s="10" t="s">
        <v>10</v>
      </c>
      <c r="C12" s="11">
        <v>27</v>
      </c>
      <c r="D12" s="11">
        <v>24</v>
      </c>
      <c r="E12" s="52">
        <v>1</v>
      </c>
      <c r="F12" s="53"/>
      <c r="G12" s="52">
        <v>1</v>
      </c>
    </row>
    <row r="13" spans="1:7" x14ac:dyDescent="0.2">
      <c r="A13" s="6">
        <v>8</v>
      </c>
      <c r="B13" s="10" t="s">
        <v>11</v>
      </c>
      <c r="C13" s="11">
        <v>21</v>
      </c>
      <c r="D13" s="11">
        <v>18</v>
      </c>
      <c r="E13" s="52">
        <v>20</v>
      </c>
      <c r="F13" s="53">
        <f>SUM(E13-G13)</f>
        <v>1</v>
      </c>
      <c r="G13" s="52">
        <v>19</v>
      </c>
    </row>
    <row r="14" spans="1:7" x14ac:dyDescent="0.2">
      <c r="A14" s="6">
        <v>9</v>
      </c>
      <c r="B14" s="10" t="s">
        <v>12</v>
      </c>
      <c r="C14" s="11">
        <v>30</v>
      </c>
      <c r="D14" s="11">
        <v>23</v>
      </c>
      <c r="E14" s="52">
        <v>13</v>
      </c>
      <c r="F14" s="53"/>
      <c r="G14" s="52">
        <v>13</v>
      </c>
    </row>
    <row r="15" spans="1:7" x14ac:dyDescent="0.2">
      <c r="A15" s="6">
        <v>10</v>
      </c>
      <c r="B15" s="10" t="s">
        <v>13</v>
      </c>
      <c r="C15" s="11">
        <v>13</v>
      </c>
      <c r="D15" s="11">
        <v>11</v>
      </c>
      <c r="E15" s="52">
        <v>0</v>
      </c>
      <c r="F15" s="53"/>
      <c r="G15" s="52">
        <v>0</v>
      </c>
    </row>
    <row r="16" spans="1:7" x14ac:dyDescent="0.2">
      <c r="A16" s="6">
        <v>11</v>
      </c>
      <c r="B16" s="10" t="s">
        <v>14</v>
      </c>
      <c r="C16" s="11">
        <v>18</v>
      </c>
      <c r="D16" s="11">
        <v>15</v>
      </c>
      <c r="E16" s="52">
        <v>1</v>
      </c>
      <c r="F16" s="53"/>
      <c r="G16" s="52">
        <v>1</v>
      </c>
    </row>
    <row r="17" spans="1:7" x14ac:dyDescent="0.2">
      <c r="A17" s="6">
        <v>12</v>
      </c>
      <c r="B17" s="10" t="s">
        <v>15</v>
      </c>
      <c r="C17" s="11">
        <v>17</v>
      </c>
      <c r="D17" s="11">
        <v>17</v>
      </c>
      <c r="E17" s="52">
        <v>5</v>
      </c>
      <c r="F17" s="53">
        <f>SUM(E17-G17)</f>
        <v>5</v>
      </c>
      <c r="G17" s="52">
        <v>0</v>
      </c>
    </row>
    <row r="18" spans="1:7" x14ac:dyDescent="0.2">
      <c r="A18" s="6">
        <v>13</v>
      </c>
      <c r="B18" s="10" t="s">
        <v>16</v>
      </c>
      <c r="C18" s="11">
        <v>28</v>
      </c>
      <c r="D18" s="11">
        <v>24</v>
      </c>
      <c r="E18" s="52">
        <v>0</v>
      </c>
      <c r="F18" s="53"/>
      <c r="G18" s="52">
        <v>0</v>
      </c>
    </row>
    <row r="19" spans="1:7" x14ac:dyDescent="0.2">
      <c r="A19" s="6">
        <v>14</v>
      </c>
      <c r="B19" s="10" t="s">
        <v>17</v>
      </c>
      <c r="C19" s="11">
        <v>18</v>
      </c>
      <c r="D19" s="11">
        <v>13</v>
      </c>
      <c r="E19" s="52">
        <v>5</v>
      </c>
      <c r="F19" s="53">
        <f>SUM(E19-G19)</f>
        <v>1</v>
      </c>
      <c r="G19" s="52">
        <v>4</v>
      </c>
    </row>
    <row r="20" spans="1:7" x14ac:dyDescent="0.2">
      <c r="A20" s="6">
        <v>15</v>
      </c>
      <c r="B20" s="10" t="s">
        <v>18</v>
      </c>
      <c r="C20" s="11">
        <v>40</v>
      </c>
      <c r="D20" s="11">
        <v>39</v>
      </c>
      <c r="E20" s="52">
        <v>14</v>
      </c>
      <c r="F20" s="53"/>
      <c r="G20" s="52">
        <v>14</v>
      </c>
    </row>
    <row r="21" spans="1:7" x14ac:dyDescent="0.2">
      <c r="A21" s="6">
        <v>16</v>
      </c>
      <c r="B21" s="10" t="s">
        <v>19</v>
      </c>
      <c r="C21" s="11">
        <v>6</v>
      </c>
      <c r="D21" s="11">
        <v>4</v>
      </c>
      <c r="E21" s="52">
        <v>4</v>
      </c>
      <c r="F21" s="53"/>
      <c r="G21" s="52">
        <v>4</v>
      </c>
    </row>
    <row r="22" spans="1:7" x14ac:dyDescent="0.2">
      <c r="A22" s="6">
        <v>17</v>
      </c>
      <c r="B22" s="10" t="s">
        <v>20</v>
      </c>
      <c r="C22" s="11">
        <v>30</v>
      </c>
      <c r="D22" s="11">
        <v>28</v>
      </c>
      <c r="E22" s="52">
        <v>48</v>
      </c>
      <c r="F22" s="53"/>
      <c r="G22" s="52">
        <v>48</v>
      </c>
    </row>
    <row r="23" spans="1:7" x14ac:dyDescent="0.2">
      <c r="A23" s="6">
        <v>18</v>
      </c>
      <c r="B23" s="10" t="s">
        <v>21</v>
      </c>
      <c r="C23" s="11">
        <v>32</v>
      </c>
      <c r="D23" s="11">
        <v>31</v>
      </c>
      <c r="E23" s="52">
        <v>0</v>
      </c>
      <c r="F23" s="53"/>
      <c r="G23" s="52">
        <v>0</v>
      </c>
    </row>
    <row r="24" spans="1:7" x14ac:dyDescent="0.2">
      <c r="A24" s="6">
        <v>19</v>
      </c>
      <c r="B24" s="10" t="s">
        <v>22</v>
      </c>
      <c r="C24" s="11">
        <v>39</v>
      </c>
      <c r="D24" s="11">
        <v>34</v>
      </c>
      <c r="E24" s="52">
        <v>7</v>
      </c>
      <c r="F24" s="53"/>
      <c r="G24" s="52">
        <v>7</v>
      </c>
    </row>
    <row r="25" spans="1:7" x14ac:dyDescent="0.2">
      <c r="A25" s="6">
        <v>20</v>
      </c>
      <c r="B25" s="10" t="s">
        <v>23</v>
      </c>
      <c r="C25" s="11">
        <v>32</v>
      </c>
      <c r="D25" s="11">
        <v>30</v>
      </c>
      <c r="E25" s="52">
        <v>38</v>
      </c>
      <c r="F25" s="53"/>
      <c r="G25" s="52">
        <v>38</v>
      </c>
    </row>
    <row r="26" spans="1:7" x14ac:dyDescent="0.2">
      <c r="A26" s="6">
        <v>21</v>
      </c>
      <c r="B26" s="10" t="s">
        <v>24</v>
      </c>
      <c r="C26" s="11">
        <v>17</v>
      </c>
      <c r="D26" s="11">
        <v>15</v>
      </c>
      <c r="E26" s="52">
        <v>0</v>
      </c>
      <c r="F26" s="53">
        <f>SUM(E26-G26)</f>
        <v>-1</v>
      </c>
      <c r="G26" s="52">
        <v>1</v>
      </c>
    </row>
    <row r="27" spans="1:7" x14ac:dyDescent="0.2">
      <c r="A27" s="6">
        <v>22</v>
      </c>
      <c r="B27" s="10" t="s">
        <v>25</v>
      </c>
      <c r="C27" s="11">
        <v>11</v>
      </c>
      <c r="D27" s="11">
        <v>9</v>
      </c>
      <c r="E27" s="52">
        <v>12</v>
      </c>
      <c r="F27" s="53"/>
      <c r="G27" s="52">
        <v>12</v>
      </c>
    </row>
    <row r="28" spans="1:7" x14ac:dyDescent="0.2">
      <c r="A28" s="6">
        <v>23</v>
      </c>
      <c r="B28" s="10" t="s">
        <v>26</v>
      </c>
      <c r="C28" s="11">
        <v>13</v>
      </c>
      <c r="D28" s="11">
        <v>11</v>
      </c>
      <c r="E28" s="52">
        <v>11</v>
      </c>
      <c r="F28" s="53">
        <f>SUM(E28-G28)</f>
        <v>-1</v>
      </c>
      <c r="G28" s="52">
        <v>12</v>
      </c>
    </row>
    <row r="29" spans="1:7" x14ac:dyDescent="0.2">
      <c r="A29" s="6">
        <v>24</v>
      </c>
      <c r="B29" s="10" t="s">
        <v>27</v>
      </c>
      <c r="C29" s="11">
        <v>33</v>
      </c>
      <c r="D29" s="11">
        <v>31</v>
      </c>
      <c r="E29" s="52">
        <v>15</v>
      </c>
      <c r="F29" s="53">
        <f>SUM(E29-G29)</f>
        <v>1</v>
      </c>
      <c r="G29" s="52">
        <v>14</v>
      </c>
    </row>
    <row r="30" spans="1:7" x14ac:dyDescent="0.2">
      <c r="A30" s="6">
        <v>25</v>
      </c>
      <c r="B30" s="10" t="s">
        <v>28</v>
      </c>
      <c r="C30" s="11">
        <v>34</v>
      </c>
      <c r="D30" s="11">
        <v>28</v>
      </c>
      <c r="E30" s="52">
        <v>3</v>
      </c>
      <c r="F30" s="53">
        <f>SUM(E30-G30)</f>
        <v>-1</v>
      </c>
      <c r="G30" s="52">
        <v>4</v>
      </c>
    </row>
    <row r="31" spans="1:7" x14ac:dyDescent="0.2">
      <c r="A31" s="6">
        <v>26</v>
      </c>
      <c r="B31" s="10" t="s">
        <v>29</v>
      </c>
      <c r="C31" s="11">
        <v>6</v>
      </c>
      <c r="D31" s="11">
        <v>0</v>
      </c>
      <c r="E31" s="52">
        <v>0</v>
      </c>
      <c r="F31" s="53"/>
      <c r="G31" s="52">
        <v>0</v>
      </c>
    </row>
    <row r="32" spans="1:7" x14ac:dyDescent="0.2">
      <c r="A32" s="6">
        <v>27</v>
      </c>
      <c r="B32" s="10" t="s">
        <v>30</v>
      </c>
      <c r="C32" s="11">
        <v>10</v>
      </c>
      <c r="D32" s="11">
        <v>0</v>
      </c>
      <c r="E32" s="52">
        <v>15</v>
      </c>
      <c r="F32" s="53"/>
      <c r="G32" s="52">
        <v>15</v>
      </c>
    </row>
    <row r="33" spans="1:7" x14ac:dyDescent="0.2">
      <c r="A33" s="6">
        <v>28</v>
      </c>
      <c r="B33" s="10" t="s">
        <v>31</v>
      </c>
      <c r="C33" s="11">
        <v>14</v>
      </c>
      <c r="D33" s="11">
        <v>0</v>
      </c>
      <c r="E33" s="52">
        <v>0</v>
      </c>
      <c r="F33" s="53"/>
      <c r="G33" s="52">
        <v>0</v>
      </c>
    </row>
    <row r="34" spans="1:7" x14ac:dyDescent="0.2">
      <c r="A34" s="6">
        <v>29</v>
      </c>
      <c r="B34" s="10" t="s">
        <v>32</v>
      </c>
      <c r="C34" s="11">
        <v>11</v>
      </c>
      <c r="D34" s="11">
        <v>0</v>
      </c>
      <c r="E34" s="52">
        <v>2</v>
      </c>
      <c r="F34" s="53"/>
      <c r="G34" s="52">
        <v>2</v>
      </c>
    </row>
    <row r="35" spans="1:7" x14ac:dyDescent="0.2">
      <c r="A35" s="6">
        <v>30</v>
      </c>
      <c r="B35" s="10" t="s">
        <v>33</v>
      </c>
      <c r="C35" s="11">
        <v>1</v>
      </c>
      <c r="D35" s="11">
        <v>0</v>
      </c>
      <c r="E35" s="52">
        <v>0</v>
      </c>
      <c r="F35" s="53"/>
      <c r="G35" s="52">
        <v>0</v>
      </c>
    </row>
    <row r="36" spans="1:7" x14ac:dyDescent="0.2">
      <c r="A36" s="6">
        <v>31</v>
      </c>
      <c r="B36" s="10" t="s">
        <v>34</v>
      </c>
      <c r="C36" s="11">
        <v>1</v>
      </c>
      <c r="D36" s="11">
        <v>0</v>
      </c>
      <c r="E36" s="52">
        <v>3</v>
      </c>
      <c r="F36" s="53"/>
      <c r="G36" s="52">
        <v>3</v>
      </c>
    </row>
    <row r="37" spans="1:7" x14ac:dyDescent="0.2">
      <c r="A37" s="6">
        <v>32</v>
      </c>
      <c r="B37" s="10" t="s">
        <v>35</v>
      </c>
      <c r="C37" s="11">
        <v>1</v>
      </c>
      <c r="D37" s="11">
        <v>0</v>
      </c>
      <c r="E37" s="52">
        <v>11</v>
      </c>
      <c r="F37" s="53"/>
      <c r="G37" s="52">
        <v>11</v>
      </c>
    </row>
    <row r="38" spans="1:7" ht="13.5" thickBot="1" x14ac:dyDescent="0.25">
      <c r="A38" s="133">
        <v>33</v>
      </c>
      <c r="B38" s="134" t="s">
        <v>36</v>
      </c>
      <c r="C38" s="162">
        <v>1</v>
      </c>
      <c r="D38" s="162">
        <v>0</v>
      </c>
      <c r="E38" s="171">
        <v>0</v>
      </c>
      <c r="F38" s="158"/>
      <c r="G38" s="171">
        <v>0</v>
      </c>
    </row>
    <row r="39" spans="1:7" s="2" customFormat="1" ht="15.75" customHeight="1" thickBot="1" x14ac:dyDescent="0.25">
      <c r="A39" s="469" t="s">
        <v>37</v>
      </c>
      <c r="B39" s="470"/>
      <c r="C39" s="392">
        <f>SUM(C6:C38)</f>
        <v>625</v>
      </c>
      <c r="D39" s="392">
        <f>SUM(D6:D38)</f>
        <v>511</v>
      </c>
      <c r="E39" s="270">
        <f>SUM(E6:E38)</f>
        <v>265</v>
      </c>
      <c r="F39" s="404">
        <f>SUM(E39-G39)</f>
        <v>5</v>
      </c>
      <c r="G39" s="405">
        <f>SUM(G6:G38)</f>
        <v>260</v>
      </c>
    </row>
    <row r="40" spans="1:7" x14ac:dyDescent="0.2">
      <c r="C40" s="12"/>
      <c r="D40" s="12"/>
    </row>
  </sheetData>
  <mergeCells count="6">
    <mergeCell ref="A39:B39"/>
    <mergeCell ref="D2:G2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Layout" zoomScaleNormal="100" workbookViewId="0">
      <selection activeCell="K4" sqref="K4"/>
    </sheetView>
  </sheetViews>
  <sheetFormatPr defaultRowHeight="12.75" x14ac:dyDescent="0.2"/>
  <cols>
    <col min="1" max="1" width="9.140625" style="7"/>
    <col min="2" max="2" width="22" style="8" customWidth="1"/>
    <col min="3" max="3" width="12.85546875" style="8" customWidth="1"/>
    <col min="4" max="4" width="9.7109375" style="8" customWidth="1"/>
    <col min="5" max="5" width="11.42578125" style="8" customWidth="1"/>
    <col min="6" max="6" width="10.5703125" style="8" customWidth="1"/>
    <col min="7" max="7" width="9.7109375" style="8" customWidth="1"/>
    <col min="8" max="8" width="14" style="8" customWidth="1"/>
    <col min="9" max="9" width="12.42578125" style="8" customWidth="1"/>
    <col min="10" max="16384" width="9.140625" style="8"/>
  </cols>
  <sheetData>
    <row r="1" spans="1:10" ht="15" customHeight="1" thickBot="1" x14ac:dyDescent="0.25">
      <c r="B1" s="474" t="s">
        <v>46</v>
      </c>
      <c r="C1" s="474"/>
      <c r="D1" s="474"/>
      <c r="E1" s="474"/>
      <c r="I1" s="483" t="s">
        <v>47</v>
      </c>
      <c r="J1" s="483"/>
    </row>
    <row r="2" spans="1:10" x14ac:dyDescent="0.2">
      <c r="A2" s="475" t="s">
        <v>48</v>
      </c>
      <c r="B2" s="477" t="s">
        <v>41</v>
      </c>
      <c r="C2" s="479" t="s">
        <v>49</v>
      </c>
      <c r="D2" s="481" t="s">
        <v>50</v>
      </c>
      <c r="E2" s="481"/>
      <c r="F2" s="481"/>
      <c r="G2" s="481"/>
      <c r="H2" s="481"/>
      <c r="I2" s="481"/>
      <c r="J2" s="482"/>
    </row>
    <row r="3" spans="1:10" s="9" customFormat="1" ht="78" customHeight="1" thickBot="1" x14ac:dyDescent="0.3">
      <c r="A3" s="476"/>
      <c r="B3" s="478"/>
      <c r="C3" s="480"/>
      <c r="D3" s="445" t="s">
        <v>51</v>
      </c>
      <c r="E3" s="445" t="s">
        <v>52</v>
      </c>
      <c r="F3" s="445" t="s">
        <v>216</v>
      </c>
      <c r="G3" s="445" t="s">
        <v>53</v>
      </c>
      <c r="H3" s="445" t="s">
        <v>214</v>
      </c>
      <c r="I3" s="445" t="s">
        <v>215</v>
      </c>
      <c r="J3" s="460" t="s">
        <v>54</v>
      </c>
    </row>
    <row r="4" spans="1:10" ht="13.5" thickBot="1" x14ac:dyDescent="0.25">
      <c r="A4" s="395">
        <v>1</v>
      </c>
      <c r="B4" s="386">
        <v>2</v>
      </c>
      <c r="C4" s="386">
        <v>3</v>
      </c>
      <c r="D4" s="386">
        <v>4</v>
      </c>
      <c r="E4" s="386">
        <v>5</v>
      </c>
      <c r="F4" s="386">
        <v>6</v>
      </c>
      <c r="G4" s="386">
        <v>7</v>
      </c>
      <c r="H4" s="386">
        <v>8</v>
      </c>
      <c r="I4" s="386">
        <v>9</v>
      </c>
      <c r="J4" s="396">
        <v>10</v>
      </c>
    </row>
    <row r="5" spans="1:10" x14ac:dyDescent="0.2">
      <c r="A5" s="13">
        <v>1</v>
      </c>
      <c r="B5" s="14" t="s">
        <v>4</v>
      </c>
      <c r="C5" s="11">
        <v>17</v>
      </c>
      <c r="D5" s="15">
        <v>0</v>
      </c>
      <c r="E5" s="15">
        <v>0</v>
      </c>
      <c r="F5" s="64">
        <v>0</v>
      </c>
      <c r="G5" s="15">
        <v>0</v>
      </c>
      <c r="H5" s="15">
        <v>0</v>
      </c>
      <c r="I5" s="65">
        <v>0</v>
      </c>
      <c r="J5" s="15">
        <v>0</v>
      </c>
    </row>
    <row r="6" spans="1:10" x14ac:dyDescent="0.2">
      <c r="A6" s="16">
        <v>2</v>
      </c>
      <c r="B6" s="17" t="s">
        <v>5</v>
      </c>
      <c r="C6" s="11">
        <v>17</v>
      </c>
      <c r="D6" s="15">
        <v>1</v>
      </c>
      <c r="E6" s="15">
        <v>0</v>
      </c>
      <c r="F6" s="64">
        <v>5.9</v>
      </c>
      <c r="G6" s="15">
        <v>0</v>
      </c>
      <c r="H6" s="15">
        <v>0</v>
      </c>
      <c r="I6" s="65">
        <v>0</v>
      </c>
      <c r="J6" s="15">
        <v>0</v>
      </c>
    </row>
    <row r="7" spans="1:10" x14ac:dyDescent="0.2">
      <c r="A7" s="16">
        <v>3</v>
      </c>
      <c r="B7" s="17" t="s">
        <v>6</v>
      </c>
      <c r="C7" s="11">
        <v>18</v>
      </c>
      <c r="D7" s="15">
        <v>0</v>
      </c>
      <c r="E7" s="15">
        <v>0</v>
      </c>
      <c r="F7" s="64">
        <v>0</v>
      </c>
      <c r="G7" s="15">
        <v>0</v>
      </c>
      <c r="H7" s="15">
        <v>0</v>
      </c>
      <c r="I7" s="65">
        <v>0</v>
      </c>
      <c r="J7" s="15">
        <v>0</v>
      </c>
    </row>
    <row r="8" spans="1:10" x14ac:dyDescent="0.2">
      <c r="A8" s="16">
        <v>4</v>
      </c>
      <c r="B8" s="17" t="s">
        <v>7</v>
      </c>
      <c r="C8" s="11">
        <v>13</v>
      </c>
      <c r="D8" s="15">
        <v>0</v>
      </c>
      <c r="E8" s="15">
        <v>0</v>
      </c>
      <c r="F8" s="64">
        <v>0</v>
      </c>
      <c r="G8" s="15">
        <v>0</v>
      </c>
      <c r="H8" s="15">
        <v>0</v>
      </c>
      <c r="I8" s="65">
        <v>0</v>
      </c>
      <c r="J8" s="15">
        <v>0</v>
      </c>
    </row>
    <row r="9" spans="1:10" x14ac:dyDescent="0.2">
      <c r="A9" s="16">
        <v>5</v>
      </c>
      <c r="B9" s="17" t="s">
        <v>8</v>
      </c>
      <c r="C9" s="11">
        <v>37</v>
      </c>
      <c r="D9" s="15">
        <v>0</v>
      </c>
      <c r="E9" s="15">
        <v>0</v>
      </c>
      <c r="F9" s="64">
        <v>0</v>
      </c>
      <c r="G9" s="15">
        <v>1</v>
      </c>
      <c r="H9" s="15">
        <v>0</v>
      </c>
      <c r="I9" s="65">
        <v>2.7</v>
      </c>
      <c r="J9" s="15">
        <v>1</v>
      </c>
    </row>
    <row r="10" spans="1:10" x14ac:dyDescent="0.2">
      <c r="A10" s="16">
        <v>6</v>
      </c>
      <c r="B10" s="17" t="s">
        <v>9</v>
      </c>
      <c r="C10" s="11">
        <v>19</v>
      </c>
      <c r="D10" s="15">
        <v>0</v>
      </c>
      <c r="E10" s="15">
        <v>0</v>
      </c>
      <c r="F10" s="64">
        <v>0</v>
      </c>
      <c r="G10" s="15">
        <v>0</v>
      </c>
      <c r="H10" s="15">
        <v>0</v>
      </c>
      <c r="I10" s="65">
        <v>0</v>
      </c>
      <c r="J10" s="15">
        <v>0</v>
      </c>
    </row>
    <row r="11" spans="1:10" x14ac:dyDescent="0.2">
      <c r="A11" s="16">
        <v>7</v>
      </c>
      <c r="B11" s="17" t="s">
        <v>10</v>
      </c>
      <c r="C11" s="11">
        <v>27</v>
      </c>
      <c r="D11" s="15">
        <v>0</v>
      </c>
      <c r="E11" s="15">
        <v>0</v>
      </c>
      <c r="F11" s="64">
        <v>0</v>
      </c>
      <c r="G11" s="15">
        <v>0</v>
      </c>
      <c r="H11" s="15">
        <v>0</v>
      </c>
      <c r="I11" s="65">
        <v>0</v>
      </c>
      <c r="J11" s="15">
        <v>0</v>
      </c>
    </row>
    <row r="12" spans="1:10" x14ac:dyDescent="0.2">
      <c r="A12" s="16">
        <v>8</v>
      </c>
      <c r="B12" s="17" t="s">
        <v>11</v>
      </c>
      <c r="C12" s="11">
        <v>21</v>
      </c>
      <c r="D12" s="15">
        <v>1</v>
      </c>
      <c r="E12" s="15">
        <v>0</v>
      </c>
      <c r="F12" s="64">
        <v>4.76</v>
      </c>
      <c r="G12" s="15">
        <v>1</v>
      </c>
      <c r="H12" s="15">
        <v>0</v>
      </c>
      <c r="I12" s="65">
        <v>4.76</v>
      </c>
      <c r="J12" s="15">
        <v>1</v>
      </c>
    </row>
    <row r="13" spans="1:10" x14ac:dyDescent="0.2">
      <c r="A13" s="16">
        <v>9</v>
      </c>
      <c r="B13" s="17" t="s">
        <v>12</v>
      </c>
      <c r="C13" s="11">
        <v>30</v>
      </c>
      <c r="D13" s="15">
        <v>0</v>
      </c>
      <c r="E13" s="15">
        <v>0</v>
      </c>
      <c r="F13" s="64">
        <v>0</v>
      </c>
      <c r="G13" s="15">
        <v>0</v>
      </c>
      <c r="H13" s="15">
        <v>0</v>
      </c>
      <c r="I13" s="65">
        <v>0</v>
      </c>
      <c r="J13" s="15">
        <v>0</v>
      </c>
    </row>
    <row r="14" spans="1:10" x14ac:dyDescent="0.2">
      <c r="A14" s="16">
        <v>10</v>
      </c>
      <c r="B14" s="17" t="s">
        <v>13</v>
      </c>
      <c r="C14" s="11">
        <v>13</v>
      </c>
      <c r="D14" s="15">
        <v>0</v>
      </c>
      <c r="E14" s="15">
        <v>0</v>
      </c>
      <c r="F14" s="64">
        <v>0</v>
      </c>
      <c r="G14" s="15">
        <v>0</v>
      </c>
      <c r="H14" s="15">
        <v>0</v>
      </c>
      <c r="I14" s="65">
        <v>0</v>
      </c>
      <c r="J14" s="15">
        <v>0</v>
      </c>
    </row>
    <row r="15" spans="1:10" x14ac:dyDescent="0.2">
      <c r="A15" s="16">
        <v>11</v>
      </c>
      <c r="B15" s="17" t="s">
        <v>14</v>
      </c>
      <c r="C15" s="11">
        <v>18</v>
      </c>
      <c r="D15" s="15">
        <v>0</v>
      </c>
      <c r="E15" s="15">
        <v>0</v>
      </c>
      <c r="F15" s="64">
        <v>0</v>
      </c>
      <c r="G15" s="15">
        <v>0</v>
      </c>
      <c r="H15" s="15">
        <v>0</v>
      </c>
      <c r="I15" s="65">
        <v>0</v>
      </c>
      <c r="J15" s="15">
        <v>0</v>
      </c>
    </row>
    <row r="16" spans="1:10" x14ac:dyDescent="0.2">
      <c r="A16" s="16">
        <v>12</v>
      </c>
      <c r="B16" s="17" t="s">
        <v>15</v>
      </c>
      <c r="C16" s="11">
        <v>17</v>
      </c>
      <c r="D16" s="15">
        <v>0</v>
      </c>
      <c r="E16" s="15">
        <v>0</v>
      </c>
      <c r="F16" s="64">
        <v>0</v>
      </c>
      <c r="G16" s="15">
        <v>0</v>
      </c>
      <c r="H16" s="15">
        <v>0</v>
      </c>
      <c r="I16" s="65">
        <v>0</v>
      </c>
      <c r="J16" s="15">
        <v>0</v>
      </c>
    </row>
    <row r="17" spans="1:10" x14ac:dyDescent="0.2">
      <c r="A17" s="16">
        <v>13</v>
      </c>
      <c r="B17" s="17" t="s">
        <v>16</v>
      </c>
      <c r="C17" s="11">
        <v>28</v>
      </c>
      <c r="D17" s="15">
        <v>0</v>
      </c>
      <c r="E17" s="15">
        <v>0</v>
      </c>
      <c r="F17" s="64">
        <v>0</v>
      </c>
      <c r="G17" s="15">
        <v>0</v>
      </c>
      <c r="H17" s="15">
        <v>0</v>
      </c>
      <c r="I17" s="65">
        <v>0</v>
      </c>
      <c r="J17" s="15">
        <v>0</v>
      </c>
    </row>
    <row r="18" spans="1:10" x14ac:dyDescent="0.2">
      <c r="A18" s="16">
        <v>14</v>
      </c>
      <c r="B18" s="17" t="s">
        <v>17</v>
      </c>
      <c r="C18" s="11">
        <v>18</v>
      </c>
      <c r="D18" s="15">
        <v>0</v>
      </c>
      <c r="E18" s="15">
        <v>0</v>
      </c>
      <c r="F18" s="64">
        <v>0</v>
      </c>
      <c r="G18" s="15">
        <v>0</v>
      </c>
      <c r="H18" s="15">
        <v>0</v>
      </c>
      <c r="I18" s="65">
        <v>0</v>
      </c>
      <c r="J18" s="15">
        <v>0</v>
      </c>
    </row>
    <row r="19" spans="1:10" x14ac:dyDescent="0.2">
      <c r="A19" s="16">
        <v>15</v>
      </c>
      <c r="B19" s="17" t="s">
        <v>18</v>
      </c>
      <c r="C19" s="11">
        <v>40</v>
      </c>
      <c r="D19" s="15">
        <v>0</v>
      </c>
      <c r="E19" s="15">
        <v>0</v>
      </c>
      <c r="F19" s="64">
        <v>0</v>
      </c>
      <c r="G19" s="15">
        <v>0</v>
      </c>
      <c r="H19" s="15">
        <v>0</v>
      </c>
      <c r="I19" s="65">
        <v>0</v>
      </c>
      <c r="J19" s="15">
        <v>0</v>
      </c>
    </row>
    <row r="20" spans="1:10" x14ac:dyDescent="0.2">
      <c r="A20" s="16">
        <v>16</v>
      </c>
      <c r="B20" s="17" t="s">
        <v>19</v>
      </c>
      <c r="C20" s="11">
        <v>6</v>
      </c>
      <c r="D20" s="15">
        <v>1</v>
      </c>
      <c r="E20" s="15">
        <v>0</v>
      </c>
      <c r="F20" s="64">
        <v>16.7</v>
      </c>
      <c r="G20" s="15">
        <v>0</v>
      </c>
      <c r="H20" s="15">
        <v>0</v>
      </c>
      <c r="I20" s="65">
        <v>0</v>
      </c>
      <c r="J20" s="15">
        <v>0</v>
      </c>
    </row>
    <row r="21" spans="1:10" x14ac:dyDescent="0.2">
      <c r="A21" s="16">
        <v>17</v>
      </c>
      <c r="B21" s="17" t="s">
        <v>20</v>
      </c>
      <c r="C21" s="11">
        <v>30</v>
      </c>
      <c r="D21" s="15">
        <v>0</v>
      </c>
      <c r="E21" s="15">
        <v>0</v>
      </c>
      <c r="F21" s="64">
        <v>0</v>
      </c>
      <c r="G21" s="15">
        <v>0</v>
      </c>
      <c r="H21" s="15">
        <v>0</v>
      </c>
      <c r="I21" s="65">
        <v>0</v>
      </c>
      <c r="J21" s="15">
        <v>0</v>
      </c>
    </row>
    <row r="22" spans="1:10" x14ac:dyDescent="0.2">
      <c r="A22" s="16">
        <v>18</v>
      </c>
      <c r="B22" s="17" t="s">
        <v>21</v>
      </c>
      <c r="C22" s="11">
        <v>32</v>
      </c>
      <c r="D22" s="15">
        <v>1</v>
      </c>
      <c r="E22" s="15">
        <v>0</v>
      </c>
      <c r="F22" s="64">
        <v>3.13</v>
      </c>
      <c r="G22" s="15">
        <v>1</v>
      </c>
      <c r="H22" s="15">
        <v>0</v>
      </c>
      <c r="I22" s="65">
        <v>3.1</v>
      </c>
      <c r="J22" s="15">
        <v>1</v>
      </c>
    </row>
    <row r="23" spans="1:10" x14ac:dyDescent="0.2">
      <c r="A23" s="16">
        <v>19</v>
      </c>
      <c r="B23" s="17" t="s">
        <v>22</v>
      </c>
      <c r="C23" s="11">
        <v>39</v>
      </c>
      <c r="D23" s="15">
        <v>0</v>
      </c>
      <c r="E23" s="15">
        <v>0</v>
      </c>
      <c r="F23" s="64">
        <v>0</v>
      </c>
      <c r="G23" s="15">
        <v>0</v>
      </c>
      <c r="H23" s="15">
        <v>0</v>
      </c>
      <c r="I23" s="65">
        <v>0</v>
      </c>
      <c r="J23" s="15">
        <v>0</v>
      </c>
    </row>
    <row r="24" spans="1:10" x14ac:dyDescent="0.2">
      <c r="A24" s="16">
        <v>20</v>
      </c>
      <c r="B24" s="17" t="s">
        <v>23</v>
      </c>
      <c r="C24" s="11">
        <v>32</v>
      </c>
      <c r="D24" s="15">
        <v>1</v>
      </c>
      <c r="E24" s="15">
        <v>0</v>
      </c>
      <c r="F24" s="64">
        <v>3.13</v>
      </c>
      <c r="G24" s="15">
        <v>0</v>
      </c>
      <c r="H24" s="15">
        <v>0</v>
      </c>
      <c r="I24" s="65">
        <v>0</v>
      </c>
      <c r="J24" s="15">
        <v>0</v>
      </c>
    </row>
    <row r="25" spans="1:10" x14ac:dyDescent="0.2">
      <c r="A25" s="16">
        <v>21</v>
      </c>
      <c r="B25" s="18" t="s">
        <v>24</v>
      </c>
      <c r="C25" s="11">
        <v>17</v>
      </c>
      <c r="D25" s="15">
        <v>2</v>
      </c>
      <c r="E25" s="15">
        <v>0</v>
      </c>
      <c r="F25" s="64">
        <v>11.2</v>
      </c>
      <c r="G25" s="15">
        <v>1</v>
      </c>
      <c r="H25" s="15">
        <v>0</v>
      </c>
      <c r="I25" s="65">
        <v>5.88</v>
      </c>
      <c r="J25" s="15">
        <v>1</v>
      </c>
    </row>
    <row r="26" spans="1:10" x14ac:dyDescent="0.2">
      <c r="A26" s="16">
        <v>22</v>
      </c>
      <c r="B26" s="18" t="s">
        <v>25</v>
      </c>
      <c r="C26" s="11">
        <v>11</v>
      </c>
      <c r="D26" s="15">
        <v>0</v>
      </c>
      <c r="E26" s="15">
        <v>0</v>
      </c>
      <c r="F26" s="64">
        <v>0</v>
      </c>
      <c r="G26" s="15">
        <v>0</v>
      </c>
      <c r="H26" s="15">
        <v>0</v>
      </c>
      <c r="I26" s="65">
        <v>0</v>
      </c>
      <c r="J26" s="15">
        <v>0</v>
      </c>
    </row>
    <row r="27" spans="1:10" x14ac:dyDescent="0.2">
      <c r="A27" s="16">
        <v>23</v>
      </c>
      <c r="B27" s="18" t="s">
        <v>26</v>
      </c>
      <c r="C27" s="11">
        <v>13</v>
      </c>
      <c r="D27" s="15">
        <v>4</v>
      </c>
      <c r="E27" s="15">
        <v>0</v>
      </c>
      <c r="F27" s="64">
        <v>30.8</v>
      </c>
      <c r="G27" s="15">
        <v>0</v>
      </c>
      <c r="H27" s="15">
        <v>0</v>
      </c>
      <c r="I27" s="65">
        <v>0</v>
      </c>
      <c r="J27" s="15">
        <v>0</v>
      </c>
    </row>
    <row r="28" spans="1:10" x14ac:dyDescent="0.2">
      <c r="A28" s="16">
        <v>24</v>
      </c>
      <c r="B28" s="18" t="s">
        <v>27</v>
      </c>
      <c r="C28" s="11">
        <v>33</v>
      </c>
      <c r="D28" s="15">
        <v>0</v>
      </c>
      <c r="E28" s="15">
        <v>0</v>
      </c>
      <c r="F28" s="64">
        <v>0</v>
      </c>
      <c r="G28" s="15">
        <v>0</v>
      </c>
      <c r="H28" s="15">
        <v>0</v>
      </c>
      <c r="I28" s="65">
        <v>0</v>
      </c>
      <c r="J28" s="15">
        <v>0</v>
      </c>
    </row>
    <row r="29" spans="1:10" x14ac:dyDescent="0.2">
      <c r="A29" s="16">
        <v>25</v>
      </c>
      <c r="B29" s="18" t="s">
        <v>28</v>
      </c>
      <c r="C29" s="11">
        <v>34</v>
      </c>
      <c r="D29" s="15">
        <v>0</v>
      </c>
      <c r="E29" s="15">
        <v>0</v>
      </c>
      <c r="F29" s="64">
        <v>0</v>
      </c>
      <c r="G29" s="15">
        <v>1</v>
      </c>
      <c r="H29" s="15">
        <v>0</v>
      </c>
      <c r="I29" s="65">
        <v>2.94</v>
      </c>
      <c r="J29" s="15">
        <v>1</v>
      </c>
    </row>
    <row r="30" spans="1:10" x14ac:dyDescent="0.2">
      <c r="A30" s="16">
        <v>26</v>
      </c>
      <c r="B30" s="17" t="s">
        <v>29</v>
      </c>
      <c r="C30" s="11">
        <v>6</v>
      </c>
      <c r="D30" s="15">
        <v>1</v>
      </c>
      <c r="E30" s="15">
        <v>0</v>
      </c>
      <c r="F30" s="64">
        <v>16.670000000000002</v>
      </c>
      <c r="G30" s="15">
        <v>0</v>
      </c>
      <c r="H30" s="15">
        <v>0</v>
      </c>
      <c r="I30" s="65">
        <v>0</v>
      </c>
      <c r="J30" s="15">
        <v>0</v>
      </c>
    </row>
    <row r="31" spans="1:10" x14ac:dyDescent="0.2">
      <c r="A31" s="16">
        <v>27</v>
      </c>
      <c r="B31" s="17" t="s">
        <v>30</v>
      </c>
      <c r="C31" s="11">
        <v>10</v>
      </c>
      <c r="D31" s="15">
        <v>0</v>
      </c>
      <c r="E31" s="15">
        <v>0</v>
      </c>
      <c r="F31" s="64">
        <v>0</v>
      </c>
      <c r="G31" s="15">
        <v>0</v>
      </c>
      <c r="H31" s="15">
        <v>0</v>
      </c>
      <c r="I31" s="65">
        <v>0</v>
      </c>
      <c r="J31" s="15">
        <v>0</v>
      </c>
    </row>
    <row r="32" spans="1:10" x14ac:dyDescent="0.2">
      <c r="A32" s="16">
        <v>28</v>
      </c>
      <c r="B32" s="17" t="s">
        <v>31</v>
      </c>
      <c r="C32" s="11">
        <v>14</v>
      </c>
      <c r="D32" s="15">
        <v>7</v>
      </c>
      <c r="E32" s="15">
        <v>0</v>
      </c>
      <c r="F32" s="64">
        <v>50</v>
      </c>
      <c r="G32" s="15">
        <v>0</v>
      </c>
      <c r="H32" s="15">
        <v>0</v>
      </c>
      <c r="I32" s="65">
        <v>0</v>
      </c>
      <c r="J32" s="15">
        <v>0</v>
      </c>
    </row>
    <row r="33" spans="1:11" x14ac:dyDescent="0.2">
      <c r="A33" s="16">
        <v>29</v>
      </c>
      <c r="B33" s="18" t="s">
        <v>32</v>
      </c>
      <c r="C33" s="11">
        <v>11</v>
      </c>
      <c r="D33" s="15">
        <v>4</v>
      </c>
      <c r="E33" s="15">
        <v>0</v>
      </c>
      <c r="F33" s="64">
        <v>36.4</v>
      </c>
      <c r="G33" s="15">
        <v>0</v>
      </c>
      <c r="H33" s="15">
        <v>0</v>
      </c>
      <c r="I33" s="65">
        <v>0</v>
      </c>
      <c r="J33" s="15">
        <v>0</v>
      </c>
    </row>
    <row r="34" spans="1:11" x14ac:dyDescent="0.2">
      <c r="A34" s="16">
        <v>30</v>
      </c>
      <c r="B34" s="17" t="s">
        <v>33</v>
      </c>
      <c r="C34" s="11">
        <v>1</v>
      </c>
      <c r="D34" s="15">
        <v>0</v>
      </c>
      <c r="E34" s="15">
        <v>0</v>
      </c>
      <c r="F34" s="64">
        <v>0</v>
      </c>
      <c r="G34" s="15">
        <v>1</v>
      </c>
      <c r="H34" s="15">
        <v>0</v>
      </c>
      <c r="I34" s="65">
        <v>100</v>
      </c>
      <c r="J34" s="15">
        <v>2</v>
      </c>
    </row>
    <row r="35" spans="1:11" x14ac:dyDescent="0.2">
      <c r="A35" s="16">
        <v>31</v>
      </c>
      <c r="B35" s="17" t="s">
        <v>34</v>
      </c>
      <c r="C35" s="11">
        <v>1</v>
      </c>
      <c r="D35" s="15">
        <v>0</v>
      </c>
      <c r="E35" s="15">
        <v>0</v>
      </c>
      <c r="F35" s="64">
        <v>0</v>
      </c>
      <c r="G35" s="15">
        <v>0</v>
      </c>
      <c r="H35" s="15">
        <v>0</v>
      </c>
      <c r="I35" s="65">
        <v>0</v>
      </c>
      <c r="J35" s="15">
        <v>0</v>
      </c>
    </row>
    <row r="36" spans="1:11" x14ac:dyDescent="0.2">
      <c r="A36" s="16">
        <v>32</v>
      </c>
      <c r="B36" s="17" t="s">
        <v>35</v>
      </c>
      <c r="C36" s="11">
        <v>1</v>
      </c>
      <c r="D36" s="15">
        <v>0</v>
      </c>
      <c r="E36" s="15">
        <v>0</v>
      </c>
      <c r="F36" s="64">
        <v>0</v>
      </c>
      <c r="G36" s="15">
        <v>1</v>
      </c>
      <c r="H36" s="15">
        <v>0</v>
      </c>
      <c r="I36" s="65">
        <v>100</v>
      </c>
      <c r="J36" s="15">
        <v>1</v>
      </c>
    </row>
    <row r="37" spans="1:11" ht="13.5" thickBot="1" x14ac:dyDescent="0.25">
      <c r="A37" s="160">
        <v>33</v>
      </c>
      <c r="B37" s="161" t="s">
        <v>36</v>
      </c>
      <c r="C37" s="162">
        <v>1</v>
      </c>
      <c r="D37" s="163">
        <v>0</v>
      </c>
      <c r="E37" s="163">
        <v>0</v>
      </c>
      <c r="F37" s="164">
        <v>0</v>
      </c>
      <c r="G37" s="163">
        <v>0</v>
      </c>
      <c r="H37" s="163">
        <v>0</v>
      </c>
      <c r="I37" s="165">
        <v>0</v>
      </c>
      <c r="J37" s="163">
        <v>0</v>
      </c>
    </row>
    <row r="38" spans="1:11" s="2" customFormat="1" ht="13.5" thickBot="1" x14ac:dyDescent="0.25">
      <c r="A38" s="397"/>
      <c r="B38" s="391" t="s">
        <v>37</v>
      </c>
      <c r="C38" s="166">
        <f>SUM(C5:C37)</f>
        <v>625</v>
      </c>
      <c r="D38" s="167">
        <f>SUM(D5:D37)</f>
        <v>23</v>
      </c>
      <c r="E38" s="167">
        <f>SUM(E5:E37)</f>
        <v>0</v>
      </c>
      <c r="F38" s="168">
        <v>3.7</v>
      </c>
      <c r="G38" s="167">
        <f>SUM(G5:G37)</f>
        <v>7</v>
      </c>
      <c r="H38" s="167">
        <f>SUM(H5:H37)</f>
        <v>0</v>
      </c>
      <c r="I38" s="169">
        <v>1.3</v>
      </c>
      <c r="J38" s="170">
        <f>SUM(J5:J37)</f>
        <v>8</v>
      </c>
      <c r="K38" s="19"/>
    </row>
  </sheetData>
  <mergeCells count="6">
    <mergeCell ref="B1:E1"/>
    <mergeCell ref="A2:A3"/>
    <mergeCell ref="B2:B3"/>
    <mergeCell ref="C2:C3"/>
    <mergeCell ref="D2:J2"/>
    <mergeCell ref="I1:J1"/>
  </mergeCells>
  <conditionalFormatting sqref="D5">
    <cfRule type="cellIs" dxfId="44" priority="3" stopIfTrue="1" operator="notEqual">
      <formula>0</formula>
    </cfRule>
  </conditionalFormatting>
  <conditionalFormatting sqref="D6:J38">
    <cfRule type="cellIs" dxfId="43" priority="2" stopIfTrue="1" operator="notEqual">
      <formula>0</formula>
    </cfRule>
  </conditionalFormatting>
  <conditionalFormatting sqref="E5:J5">
    <cfRule type="cellIs" dxfId="42" priority="1" stopIfTrue="1" operator="notEqual">
      <formula>0</formula>
    </cfRule>
  </conditionalFormatting>
  <pageMargins left="0.70866141732283472" right="0.70866141732283472" top="0.22" bottom="0.22" header="0.22" footer="0.1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100" workbookViewId="0">
      <selection activeCell="F3" sqref="F3"/>
    </sheetView>
  </sheetViews>
  <sheetFormatPr defaultRowHeight="12.75" x14ac:dyDescent="0.2"/>
  <cols>
    <col min="1" max="1" width="5.42578125" style="7" customWidth="1"/>
    <col min="2" max="2" width="21.140625" style="8" customWidth="1"/>
    <col min="3" max="16384" width="9.140625" style="8"/>
  </cols>
  <sheetData>
    <row r="1" spans="1:11" x14ac:dyDescent="0.2">
      <c r="B1" s="484" t="s">
        <v>191</v>
      </c>
      <c r="C1" s="484"/>
      <c r="D1" s="484"/>
      <c r="E1" s="484"/>
      <c r="F1" s="484"/>
      <c r="G1" s="484"/>
      <c r="H1" s="484"/>
      <c r="I1" s="484"/>
    </row>
    <row r="2" spans="1:11" x14ac:dyDescent="0.2">
      <c r="B2" s="155"/>
      <c r="C2" s="155"/>
      <c r="D2" s="155"/>
      <c r="E2" s="155"/>
      <c r="F2" s="156"/>
      <c r="G2" s="471" t="s">
        <v>55</v>
      </c>
      <c r="H2" s="471"/>
      <c r="I2" s="471"/>
    </row>
    <row r="3" spans="1:11" s="9" customFormat="1" ht="132.75" thickBot="1" x14ac:dyDescent="0.3">
      <c r="A3" s="378" t="s">
        <v>67</v>
      </c>
      <c r="B3" s="379" t="s">
        <v>41</v>
      </c>
      <c r="C3" s="379" t="s">
        <v>56</v>
      </c>
      <c r="D3" s="379" t="s">
        <v>212</v>
      </c>
      <c r="E3" s="380" t="s">
        <v>213</v>
      </c>
      <c r="F3" s="379" t="s">
        <v>57</v>
      </c>
      <c r="G3" s="379" t="s">
        <v>136</v>
      </c>
      <c r="H3" s="380" t="s">
        <v>58</v>
      </c>
      <c r="I3" s="380" t="s">
        <v>137</v>
      </c>
    </row>
    <row r="4" spans="1:11" ht="13.5" thickBot="1" x14ac:dyDescent="0.25">
      <c r="A4" s="384">
        <v>1</v>
      </c>
      <c r="B4" s="385">
        <v>2</v>
      </c>
      <c r="C4" s="386">
        <v>3</v>
      </c>
      <c r="D4" s="386">
        <v>4</v>
      </c>
      <c r="E4" s="387">
        <v>5</v>
      </c>
      <c r="F4" s="386">
        <v>6</v>
      </c>
      <c r="G4" s="386">
        <v>7</v>
      </c>
      <c r="H4" s="388">
        <v>8</v>
      </c>
      <c r="I4" s="389">
        <v>9</v>
      </c>
    </row>
    <row r="5" spans="1:11" x14ac:dyDescent="0.2">
      <c r="A5" s="83">
        <v>1</v>
      </c>
      <c r="B5" s="14" t="s">
        <v>4</v>
      </c>
      <c r="C5" s="381">
        <v>15</v>
      </c>
      <c r="D5" s="381">
        <v>1</v>
      </c>
      <c r="E5" s="382">
        <v>15</v>
      </c>
      <c r="F5" s="381">
        <v>1</v>
      </c>
      <c r="G5" s="381">
        <v>15</v>
      </c>
      <c r="H5" s="383">
        <v>2.35</v>
      </c>
      <c r="I5" s="383">
        <v>6.2859999999999996</v>
      </c>
      <c r="K5" s="66"/>
    </row>
    <row r="6" spans="1:11" x14ac:dyDescent="0.2">
      <c r="A6" s="6">
        <v>2</v>
      </c>
      <c r="B6" s="20" t="s">
        <v>5</v>
      </c>
      <c r="C6" s="88">
        <v>11</v>
      </c>
      <c r="D6" s="88">
        <v>1</v>
      </c>
      <c r="E6" s="89">
        <v>11</v>
      </c>
      <c r="F6" s="88">
        <v>1</v>
      </c>
      <c r="G6" s="88">
        <v>11</v>
      </c>
      <c r="H6" s="87">
        <v>1.2290000000000001</v>
      </c>
      <c r="I6" s="87">
        <v>5.1319999999999997</v>
      </c>
      <c r="K6" s="66"/>
    </row>
    <row r="7" spans="1:11" x14ac:dyDescent="0.2">
      <c r="A7" s="6">
        <v>3</v>
      </c>
      <c r="B7" s="20" t="s">
        <v>6</v>
      </c>
      <c r="C7" s="88">
        <v>18</v>
      </c>
      <c r="D7" s="88">
        <v>1</v>
      </c>
      <c r="E7" s="89">
        <v>18</v>
      </c>
      <c r="F7" s="88">
        <v>1</v>
      </c>
      <c r="G7" s="88">
        <v>18</v>
      </c>
      <c r="H7" s="87">
        <v>0.8</v>
      </c>
      <c r="I7" s="87">
        <v>1.2669999999999999</v>
      </c>
      <c r="K7" s="66"/>
    </row>
    <row r="8" spans="1:11" x14ac:dyDescent="0.2">
      <c r="A8" s="6">
        <v>4</v>
      </c>
      <c r="B8" s="20" t="s">
        <v>7</v>
      </c>
      <c r="C8" s="88">
        <v>11</v>
      </c>
      <c r="D8" s="88">
        <v>1</v>
      </c>
      <c r="E8" s="89">
        <v>12</v>
      </c>
      <c r="F8" s="88">
        <v>1</v>
      </c>
      <c r="G8" s="88">
        <v>12</v>
      </c>
      <c r="H8" s="87">
        <v>2.3140000000000001</v>
      </c>
      <c r="I8" s="87">
        <v>6.8209999999999997</v>
      </c>
      <c r="K8" s="66"/>
    </row>
    <row r="9" spans="1:11" x14ac:dyDescent="0.2">
      <c r="A9" s="6">
        <v>5</v>
      </c>
      <c r="B9" s="20" t="s">
        <v>8</v>
      </c>
      <c r="C9" s="90">
        <v>31</v>
      </c>
      <c r="D9" s="90">
        <v>1</v>
      </c>
      <c r="E9" s="90">
        <v>31</v>
      </c>
      <c r="F9" s="90">
        <v>1</v>
      </c>
      <c r="G9" s="90">
        <v>31</v>
      </c>
      <c r="H9" s="87">
        <v>2.1469999999999998</v>
      </c>
      <c r="I9" s="87">
        <v>6.5229999999999997</v>
      </c>
      <c r="K9" s="66"/>
    </row>
    <row r="10" spans="1:11" x14ac:dyDescent="0.2">
      <c r="A10" s="6">
        <v>6</v>
      </c>
      <c r="B10" s="21" t="s">
        <v>9</v>
      </c>
      <c r="C10" s="90">
        <v>12</v>
      </c>
      <c r="D10" s="90">
        <v>1</v>
      </c>
      <c r="E10" s="90">
        <v>12</v>
      </c>
      <c r="F10" s="90">
        <v>1</v>
      </c>
      <c r="G10" s="90">
        <v>11</v>
      </c>
      <c r="H10" s="87">
        <v>0.62</v>
      </c>
      <c r="I10" s="87">
        <v>1.446</v>
      </c>
      <c r="K10" s="66"/>
    </row>
    <row r="11" spans="1:11" x14ac:dyDescent="0.2">
      <c r="A11" s="6">
        <v>7</v>
      </c>
      <c r="B11" s="20" t="s">
        <v>10</v>
      </c>
      <c r="C11" s="90">
        <v>27</v>
      </c>
      <c r="D11" s="90">
        <v>1</v>
      </c>
      <c r="E11" s="90">
        <v>27</v>
      </c>
      <c r="F11" s="90">
        <v>1</v>
      </c>
      <c r="G11" s="90">
        <v>25</v>
      </c>
      <c r="H11" s="87">
        <v>3.931</v>
      </c>
      <c r="I11" s="87">
        <v>31.376000000000001</v>
      </c>
      <c r="K11" s="66"/>
    </row>
    <row r="12" spans="1:11" x14ac:dyDescent="0.2">
      <c r="A12" s="6">
        <v>8</v>
      </c>
      <c r="B12" s="20" t="s">
        <v>11</v>
      </c>
      <c r="C12" s="90">
        <v>20</v>
      </c>
      <c r="D12" s="90">
        <v>1</v>
      </c>
      <c r="E12" s="90">
        <v>20</v>
      </c>
      <c r="F12" s="90">
        <v>1</v>
      </c>
      <c r="G12" s="90">
        <v>18</v>
      </c>
      <c r="H12" s="87">
        <v>2.1619999999999999</v>
      </c>
      <c r="I12" s="87">
        <v>7.0060000000000002</v>
      </c>
      <c r="K12" s="66"/>
    </row>
    <row r="13" spans="1:11" x14ac:dyDescent="0.2">
      <c r="A13" s="6">
        <v>9</v>
      </c>
      <c r="B13" s="21" t="s">
        <v>12</v>
      </c>
      <c r="C13" s="90">
        <v>30</v>
      </c>
      <c r="D13" s="90">
        <v>1</v>
      </c>
      <c r="E13" s="90">
        <v>30</v>
      </c>
      <c r="F13" s="90">
        <v>1</v>
      </c>
      <c r="G13" s="90">
        <v>30</v>
      </c>
      <c r="H13" s="87">
        <v>11.177</v>
      </c>
      <c r="I13" s="87">
        <v>41.77</v>
      </c>
      <c r="K13" s="66"/>
    </row>
    <row r="14" spans="1:11" x14ac:dyDescent="0.2">
      <c r="A14" s="6">
        <v>10</v>
      </c>
      <c r="B14" s="20" t="s">
        <v>13</v>
      </c>
      <c r="C14" s="90">
        <v>11</v>
      </c>
      <c r="D14" s="90">
        <v>1</v>
      </c>
      <c r="E14" s="90">
        <v>11</v>
      </c>
      <c r="F14" s="90">
        <v>0</v>
      </c>
      <c r="G14" s="90">
        <v>11</v>
      </c>
      <c r="H14" s="87">
        <v>1.23</v>
      </c>
      <c r="I14" s="87">
        <v>3.65</v>
      </c>
      <c r="K14" s="66"/>
    </row>
    <row r="15" spans="1:11" x14ac:dyDescent="0.2">
      <c r="A15" s="6">
        <v>11</v>
      </c>
      <c r="B15" s="21" t="s">
        <v>14</v>
      </c>
      <c r="C15" s="90">
        <v>13</v>
      </c>
      <c r="D15" s="90">
        <v>2</v>
      </c>
      <c r="E15" s="90">
        <v>14</v>
      </c>
      <c r="F15" s="90">
        <v>2</v>
      </c>
      <c r="G15" s="90">
        <v>14</v>
      </c>
      <c r="H15" s="87">
        <v>10.414</v>
      </c>
      <c r="I15" s="91">
        <v>34.067</v>
      </c>
      <c r="K15" s="66"/>
    </row>
    <row r="16" spans="1:11" x14ac:dyDescent="0.2">
      <c r="A16" s="6">
        <v>12</v>
      </c>
      <c r="B16" s="21" t="s">
        <v>15</v>
      </c>
      <c r="C16" s="90">
        <v>13</v>
      </c>
      <c r="D16" s="90">
        <v>1</v>
      </c>
      <c r="E16" s="90">
        <v>13</v>
      </c>
      <c r="F16" s="90">
        <v>1</v>
      </c>
      <c r="G16" s="90">
        <v>12</v>
      </c>
      <c r="H16" s="87">
        <v>0.73199999999999998</v>
      </c>
      <c r="I16" s="87">
        <v>2.6640000000000001</v>
      </c>
      <c r="K16" s="66"/>
    </row>
    <row r="17" spans="1:11" x14ac:dyDescent="0.2">
      <c r="A17" s="6">
        <v>13</v>
      </c>
      <c r="B17" s="21" t="s">
        <v>16</v>
      </c>
      <c r="C17" s="90">
        <v>18</v>
      </c>
      <c r="D17" s="90">
        <v>1</v>
      </c>
      <c r="E17" s="90">
        <v>21</v>
      </c>
      <c r="F17" s="90">
        <v>2</v>
      </c>
      <c r="G17" s="90">
        <v>20</v>
      </c>
      <c r="H17" s="87">
        <v>0.59599999999999997</v>
      </c>
      <c r="I17" s="87">
        <v>15.974</v>
      </c>
      <c r="K17" s="66"/>
    </row>
    <row r="18" spans="1:11" x14ac:dyDescent="0.2">
      <c r="A18" s="6">
        <v>14</v>
      </c>
      <c r="B18" s="21" t="s">
        <v>17</v>
      </c>
      <c r="C18" s="90">
        <v>18</v>
      </c>
      <c r="D18" s="90">
        <v>1</v>
      </c>
      <c r="E18" s="90">
        <v>18</v>
      </c>
      <c r="F18" s="90">
        <v>1</v>
      </c>
      <c r="G18" s="90">
        <v>18</v>
      </c>
      <c r="H18" s="87">
        <v>3.13</v>
      </c>
      <c r="I18" s="87">
        <v>16.079999999999998</v>
      </c>
      <c r="K18" s="66"/>
    </row>
    <row r="19" spans="1:11" x14ac:dyDescent="0.2">
      <c r="A19" s="6">
        <v>15</v>
      </c>
      <c r="B19" s="21" t="s">
        <v>18</v>
      </c>
      <c r="C19" s="90">
        <v>38</v>
      </c>
      <c r="D19" s="90">
        <v>1</v>
      </c>
      <c r="E19" s="90">
        <v>38</v>
      </c>
      <c r="F19" s="90">
        <v>1</v>
      </c>
      <c r="G19" s="90">
        <v>39</v>
      </c>
      <c r="H19" s="87">
        <v>4.5670000000000002</v>
      </c>
      <c r="I19" s="87">
        <v>22.327999999999999</v>
      </c>
      <c r="K19" s="66"/>
    </row>
    <row r="20" spans="1:11" x14ac:dyDescent="0.2">
      <c r="A20" s="6">
        <v>16</v>
      </c>
      <c r="B20" s="20" t="s">
        <v>19</v>
      </c>
      <c r="C20" s="90">
        <v>6</v>
      </c>
      <c r="D20" s="90">
        <v>1</v>
      </c>
      <c r="E20" s="90">
        <v>6</v>
      </c>
      <c r="F20" s="90">
        <v>1</v>
      </c>
      <c r="G20" s="90">
        <v>6</v>
      </c>
      <c r="H20" s="87">
        <v>1.3180000000000001</v>
      </c>
      <c r="I20" s="87">
        <v>4.0449999999999999</v>
      </c>
      <c r="K20" s="66"/>
    </row>
    <row r="21" spans="1:11" x14ac:dyDescent="0.2">
      <c r="A21" s="6">
        <v>17</v>
      </c>
      <c r="B21" s="21" t="s">
        <v>20</v>
      </c>
      <c r="C21" s="90">
        <v>29</v>
      </c>
      <c r="D21" s="90">
        <v>1</v>
      </c>
      <c r="E21" s="90">
        <v>29</v>
      </c>
      <c r="F21" s="90">
        <v>1</v>
      </c>
      <c r="G21" s="90">
        <v>29</v>
      </c>
      <c r="H21" s="87">
        <v>0.92300000000000004</v>
      </c>
      <c r="I21" s="87">
        <v>4.923</v>
      </c>
      <c r="K21" s="66"/>
    </row>
    <row r="22" spans="1:11" x14ac:dyDescent="0.2">
      <c r="A22" s="6">
        <v>18</v>
      </c>
      <c r="B22" s="21" t="s">
        <v>21</v>
      </c>
      <c r="C22" s="90">
        <v>24</v>
      </c>
      <c r="D22" s="90">
        <v>1</v>
      </c>
      <c r="E22" s="90">
        <v>24</v>
      </c>
      <c r="F22" s="90">
        <v>2</v>
      </c>
      <c r="G22" s="90">
        <v>24</v>
      </c>
      <c r="H22" s="87">
        <v>2.4420000000000002</v>
      </c>
      <c r="I22" s="87">
        <v>27.597999999999999</v>
      </c>
      <c r="K22" s="66"/>
    </row>
    <row r="23" spans="1:11" x14ac:dyDescent="0.2">
      <c r="A23" s="6">
        <v>19</v>
      </c>
      <c r="B23" s="21" t="s">
        <v>22</v>
      </c>
      <c r="C23" s="90">
        <v>39</v>
      </c>
      <c r="D23" s="90">
        <v>1</v>
      </c>
      <c r="E23" s="90">
        <v>12</v>
      </c>
      <c r="F23" s="90">
        <v>1</v>
      </c>
      <c r="G23" s="90">
        <v>12</v>
      </c>
      <c r="H23" s="87">
        <v>5.6550000000000002</v>
      </c>
      <c r="I23" s="87">
        <v>17.434000000000001</v>
      </c>
      <c r="K23" s="66"/>
    </row>
    <row r="24" spans="1:11" x14ac:dyDescent="0.2">
      <c r="A24" s="6">
        <v>20</v>
      </c>
      <c r="B24" s="21" t="s">
        <v>23</v>
      </c>
      <c r="C24" s="90">
        <v>22</v>
      </c>
      <c r="D24" s="90">
        <v>1</v>
      </c>
      <c r="E24" s="90">
        <v>22</v>
      </c>
      <c r="F24" s="90">
        <v>1</v>
      </c>
      <c r="G24" s="90">
        <v>21</v>
      </c>
      <c r="H24" s="87">
        <v>2.9849999999999999</v>
      </c>
      <c r="I24" s="87">
        <v>12.61</v>
      </c>
      <c r="K24" s="66"/>
    </row>
    <row r="25" spans="1:11" x14ac:dyDescent="0.2">
      <c r="A25" s="6">
        <v>21</v>
      </c>
      <c r="B25" s="21" t="s">
        <v>24</v>
      </c>
      <c r="C25" s="90">
        <v>15</v>
      </c>
      <c r="D25" s="90">
        <v>1</v>
      </c>
      <c r="E25" s="90">
        <v>15</v>
      </c>
      <c r="F25" s="90">
        <v>0</v>
      </c>
      <c r="G25" s="90">
        <v>15</v>
      </c>
      <c r="H25" s="87">
        <v>1.5</v>
      </c>
      <c r="I25" s="87">
        <v>6.4</v>
      </c>
      <c r="K25" s="66"/>
    </row>
    <row r="26" spans="1:11" x14ac:dyDescent="0.2">
      <c r="A26" s="6">
        <v>22</v>
      </c>
      <c r="B26" s="21" t="s">
        <v>25</v>
      </c>
      <c r="C26" s="90">
        <v>8</v>
      </c>
      <c r="D26" s="90">
        <v>1</v>
      </c>
      <c r="E26" s="90">
        <v>8</v>
      </c>
      <c r="F26" s="90">
        <v>0</v>
      </c>
      <c r="G26" s="90">
        <v>8</v>
      </c>
      <c r="H26" s="87">
        <v>0.878</v>
      </c>
      <c r="I26" s="87">
        <v>1.6180000000000001</v>
      </c>
      <c r="K26" s="66"/>
    </row>
    <row r="27" spans="1:11" x14ac:dyDescent="0.2">
      <c r="A27" s="6">
        <v>23</v>
      </c>
      <c r="B27" s="21" t="s">
        <v>26</v>
      </c>
      <c r="C27" s="90">
        <v>13</v>
      </c>
      <c r="D27" s="90">
        <v>1</v>
      </c>
      <c r="E27" s="90">
        <v>13</v>
      </c>
      <c r="F27" s="90">
        <v>1</v>
      </c>
      <c r="G27" s="90">
        <v>12</v>
      </c>
      <c r="H27" s="87">
        <v>1.2470000000000001</v>
      </c>
      <c r="I27" s="87">
        <v>4.7149999999999999</v>
      </c>
      <c r="K27" s="66"/>
    </row>
    <row r="28" spans="1:11" x14ac:dyDescent="0.2">
      <c r="A28" s="6">
        <v>24</v>
      </c>
      <c r="B28" s="21" t="s">
        <v>27</v>
      </c>
      <c r="C28" s="90">
        <v>25</v>
      </c>
      <c r="D28" s="90">
        <v>1</v>
      </c>
      <c r="E28" s="90">
        <v>25</v>
      </c>
      <c r="F28" s="90">
        <v>1</v>
      </c>
      <c r="G28" s="90">
        <v>17</v>
      </c>
      <c r="H28" s="87">
        <v>1.6120000000000001</v>
      </c>
      <c r="I28" s="87">
        <v>8.4209999999999994</v>
      </c>
      <c r="K28" s="66"/>
    </row>
    <row r="29" spans="1:11" x14ac:dyDescent="0.2">
      <c r="A29" s="6">
        <v>25</v>
      </c>
      <c r="B29" s="21" t="s">
        <v>28</v>
      </c>
      <c r="C29" s="90">
        <v>28</v>
      </c>
      <c r="D29" s="90">
        <v>1</v>
      </c>
      <c r="E29" s="90">
        <v>28</v>
      </c>
      <c r="F29" s="90">
        <v>1</v>
      </c>
      <c r="G29" s="90">
        <v>27</v>
      </c>
      <c r="H29" s="87">
        <v>3.653</v>
      </c>
      <c r="I29" s="87">
        <v>16.363</v>
      </c>
      <c r="K29" s="66"/>
    </row>
    <row r="30" spans="1:11" x14ac:dyDescent="0.2">
      <c r="A30" s="6">
        <v>26</v>
      </c>
      <c r="B30" s="21" t="s">
        <v>29</v>
      </c>
      <c r="C30" s="90">
        <v>6</v>
      </c>
      <c r="D30" s="90">
        <v>1</v>
      </c>
      <c r="E30" s="90">
        <v>6</v>
      </c>
      <c r="F30" s="90">
        <v>1</v>
      </c>
      <c r="G30" s="90">
        <v>6</v>
      </c>
      <c r="H30" s="87">
        <v>1.774</v>
      </c>
      <c r="I30" s="87">
        <v>24.529</v>
      </c>
      <c r="K30" s="66"/>
    </row>
    <row r="31" spans="1:11" x14ac:dyDescent="0.2">
      <c r="A31" s="6">
        <v>27</v>
      </c>
      <c r="B31" s="21" t="s">
        <v>30</v>
      </c>
      <c r="C31" s="90">
        <v>10</v>
      </c>
      <c r="D31" s="90">
        <v>1</v>
      </c>
      <c r="E31" s="90">
        <v>10</v>
      </c>
      <c r="F31" s="90">
        <v>1</v>
      </c>
      <c r="G31" s="90">
        <v>10</v>
      </c>
      <c r="H31" s="87">
        <v>3.1739999999999999</v>
      </c>
      <c r="I31" s="87">
        <v>12.984</v>
      </c>
      <c r="K31" s="66"/>
    </row>
    <row r="32" spans="1:11" x14ac:dyDescent="0.2">
      <c r="A32" s="6">
        <v>28</v>
      </c>
      <c r="B32" s="21" t="s">
        <v>31</v>
      </c>
      <c r="C32" s="90">
        <v>14</v>
      </c>
      <c r="D32" s="90">
        <v>1</v>
      </c>
      <c r="E32" s="90">
        <v>14</v>
      </c>
      <c r="F32" s="90">
        <v>1</v>
      </c>
      <c r="G32" s="90">
        <v>14</v>
      </c>
      <c r="H32" s="87">
        <v>15.366</v>
      </c>
      <c r="I32" s="87">
        <v>270.702</v>
      </c>
      <c r="K32" s="66"/>
    </row>
    <row r="33" spans="1:11" x14ac:dyDescent="0.2">
      <c r="A33" s="6">
        <v>29</v>
      </c>
      <c r="B33" s="21" t="s">
        <v>32</v>
      </c>
      <c r="C33" s="90">
        <v>11</v>
      </c>
      <c r="D33" s="90">
        <v>9</v>
      </c>
      <c r="E33" s="90">
        <v>11</v>
      </c>
      <c r="F33" s="90">
        <v>1</v>
      </c>
      <c r="G33" s="90">
        <v>11</v>
      </c>
      <c r="H33" s="91">
        <v>7.98</v>
      </c>
      <c r="I33" s="91">
        <v>116.87499999999999</v>
      </c>
      <c r="K33" s="66"/>
    </row>
    <row r="34" spans="1:11" x14ac:dyDescent="0.2">
      <c r="A34" s="6">
        <v>30</v>
      </c>
      <c r="B34" s="21" t="s">
        <v>33</v>
      </c>
      <c r="C34" s="90">
        <v>1</v>
      </c>
      <c r="D34" s="90">
        <v>1</v>
      </c>
      <c r="E34" s="90">
        <v>1</v>
      </c>
      <c r="F34" s="90">
        <v>1</v>
      </c>
      <c r="G34" s="90">
        <v>1</v>
      </c>
      <c r="H34" s="87">
        <v>68.891999999999996</v>
      </c>
      <c r="I34" s="87">
        <v>823.77099999999996</v>
      </c>
      <c r="K34" s="66"/>
    </row>
    <row r="35" spans="1:11" x14ac:dyDescent="0.2">
      <c r="A35" s="6">
        <v>31</v>
      </c>
      <c r="B35" s="21" t="s">
        <v>34</v>
      </c>
      <c r="C35" s="90">
        <v>1</v>
      </c>
      <c r="D35" s="90">
        <v>1</v>
      </c>
      <c r="E35" s="90">
        <v>1</v>
      </c>
      <c r="F35" s="90">
        <v>1</v>
      </c>
      <c r="G35" s="90">
        <v>1</v>
      </c>
      <c r="H35" s="87">
        <v>2.722</v>
      </c>
      <c r="I35" s="87">
        <v>81.593000000000004</v>
      </c>
      <c r="K35" s="66"/>
    </row>
    <row r="36" spans="1:11" x14ac:dyDescent="0.2">
      <c r="A36" s="6">
        <v>32</v>
      </c>
      <c r="B36" s="21" t="s">
        <v>35</v>
      </c>
      <c r="C36" s="90">
        <v>1</v>
      </c>
      <c r="D36" s="90">
        <v>1</v>
      </c>
      <c r="E36" s="90">
        <v>1</v>
      </c>
      <c r="F36" s="90">
        <v>1</v>
      </c>
      <c r="G36" s="90">
        <v>1</v>
      </c>
      <c r="H36" s="87">
        <v>1.65</v>
      </c>
      <c r="I36" s="87">
        <v>16.73</v>
      </c>
      <c r="K36" s="66"/>
    </row>
    <row r="37" spans="1:11" s="2" customFormat="1" ht="13.5" thickBot="1" x14ac:dyDescent="0.25">
      <c r="A37" s="133">
        <v>33</v>
      </c>
      <c r="B37" s="157" t="s">
        <v>36</v>
      </c>
      <c r="C37" s="158">
        <v>1</v>
      </c>
      <c r="D37" s="158">
        <v>0</v>
      </c>
      <c r="E37" s="62">
        <v>1</v>
      </c>
      <c r="F37" s="158">
        <v>0</v>
      </c>
      <c r="G37" s="158">
        <v>1</v>
      </c>
      <c r="H37" s="159">
        <v>0</v>
      </c>
      <c r="I37" s="159">
        <v>0</v>
      </c>
      <c r="K37" s="66"/>
    </row>
    <row r="38" spans="1:11" s="2" customFormat="1" ht="13.5" thickBot="1" x14ac:dyDescent="0.25">
      <c r="A38" s="390"/>
      <c r="B38" s="391" t="s">
        <v>37</v>
      </c>
      <c r="C38" s="392">
        <f t="shared" ref="C38:I38" si="0">SUM(C5:C37)</f>
        <v>540</v>
      </c>
      <c r="D38" s="392">
        <f t="shared" si="0"/>
        <v>41</v>
      </c>
      <c r="E38" s="392">
        <f t="shared" si="0"/>
        <v>518</v>
      </c>
      <c r="F38" s="392">
        <f t="shared" si="0"/>
        <v>32</v>
      </c>
      <c r="G38" s="392">
        <f t="shared" si="0"/>
        <v>501</v>
      </c>
      <c r="H38" s="393">
        <f t="shared" si="0"/>
        <v>171.17000000000002</v>
      </c>
      <c r="I38" s="394">
        <f t="shared" si="0"/>
        <v>1653.701</v>
      </c>
    </row>
    <row r="39" spans="1:11" x14ac:dyDescent="0.2">
      <c r="H39" s="2"/>
      <c r="I39" s="2"/>
      <c r="J39" s="2"/>
      <c r="K39" s="2"/>
    </row>
  </sheetData>
  <mergeCells count="2">
    <mergeCell ref="G2:I2"/>
    <mergeCell ref="B1:I1"/>
  </mergeCells>
  <pageMargins left="0.7" right="0.2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view="pageLayout" zoomScaleNormal="100" workbookViewId="0">
      <selection activeCell="H44" sqref="H44"/>
    </sheetView>
  </sheetViews>
  <sheetFormatPr defaultRowHeight="14.25" x14ac:dyDescent="0.2"/>
  <cols>
    <col min="1" max="1" width="6.5703125" style="240" customWidth="1"/>
    <col min="2" max="2" width="22.42578125" style="206" customWidth="1"/>
    <col min="3" max="4" width="6.7109375" style="206" customWidth="1"/>
    <col min="5" max="5" width="7.140625" style="206" customWidth="1"/>
    <col min="6" max="6" width="8.140625" style="206" customWidth="1"/>
    <col min="7" max="7" width="7.42578125" style="206" customWidth="1"/>
    <col min="8" max="8" width="6.5703125" style="206" customWidth="1"/>
    <col min="9" max="9" width="7.28515625" style="206" customWidth="1"/>
    <col min="10" max="10" width="6" style="206" customWidth="1"/>
    <col min="11" max="11" width="7" style="206" customWidth="1"/>
    <col min="12" max="12" width="6.7109375" style="206" customWidth="1"/>
    <col min="13" max="13" width="10.7109375" style="206" customWidth="1"/>
    <col min="14" max="14" width="5.85546875" style="206" customWidth="1"/>
    <col min="15" max="16384" width="9.140625" style="206"/>
  </cols>
  <sheetData>
    <row r="1" spans="1:14" ht="15" x14ac:dyDescent="0.25">
      <c r="A1" s="485" t="s">
        <v>178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7"/>
    </row>
    <row r="2" spans="1:14" ht="34.5" customHeight="1" x14ac:dyDescent="0.2">
      <c r="A2" s="495" t="s">
        <v>67</v>
      </c>
      <c r="B2" s="493" t="s">
        <v>41</v>
      </c>
      <c r="C2" s="488" t="s">
        <v>132</v>
      </c>
      <c r="D2" s="489"/>
      <c r="E2" s="489"/>
      <c r="F2" s="490"/>
      <c r="G2" s="488" t="s">
        <v>180</v>
      </c>
      <c r="H2" s="489"/>
      <c r="I2" s="489"/>
      <c r="J2" s="490"/>
      <c r="K2" s="488" t="s">
        <v>123</v>
      </c>
      <c r="L2" s="489"/>
      <c r="M2" s="489"/>
      <c r="N2" s="490"/>
    </row>
    <row r="3" spans="1:14" ht="42" customHeight="1" thickBot="1" x14ac:dyDescent="0.25">
      <c r="A3" s="496"/>
      <c r="B3" s="494"/>
      <c r="C3" s="346" t="s">
        <v>42</v>
      </c>
      <c r="D3" s="346" t="s">
        <v>59</v>
      </c>
      <c r="E3" s="373" t="s">
        <v>131</v>
      </c>
      <c r="F3" s="346" t="s">
        <v>59</v>
      </c>
      <c r="G3" s="346" t="s">
        <v>60</v>
      </c>
      <c r="H3" s="346" t="s">
        <v>59</v>
      </c>
      <c r="I3" s="373" t="s">
        <v>61</v>
      </c>
      <c r="J3" s="346" t="s">
        <v>59</v>
      </c>
      <c r="K3" s="373" t="s">
        <v>62</v>
      </c>
      <c r="L3" s="346" t="s">
        <v>59</v>
      </c>
      <c r="M3" s="373" t="s">
        <v>181</v>
      </c>
      <c r="N3" s="346" t="s">
        <v>59</v>
      </c>
    </row>
    <row r="4" spans="1:14" ht="15" thickBot="1" x14ac:dyDescent="0.25">
      <c r="A4" s="244">
        <v>1</v>
      </c>
      <c r="B4" s="245">
        <v>2</v>
      </c>
      <c r="C4" s="245">
        <v>3</v>
      </c>
      <c r="D4" s="245">
        <v>5</v>
      </c>
      <c r="E4" s="245">
        <v>6</v>
      </c>
      <c r="F4" s="245">
        <v>7</v>
      </c>
      <c r="G4" s="245">
        <v>8</v>
      </c>
      <c r="H4" s="245">
        <v>9</v>
      </c>
      <c r="I4" s="245">
        <v>10</v>
      </c>
      <c r="J4" s="245">
        <v>11</v>
      </c>
      <c r="K4" s="245">
        <v>12</v>
      </c>
      <c r="L4" s="245">
        <v>13</v>
      </c>
      <c r="M4" s="245">
        <v>14</v>
      </c>
      <c r="N4" s="246">
        <v>15</v>
      </c>
    </row>
    <row r="5" spans="1:14" ht="14.1" customHeight="1" x14ac:dyDescent="0.2">
      <c r="A5" s="256">
        <v>1</v>
      </c>
      <c r="B5" s="239" t="s">
        <v>4</v>
      </c>
      <c r="C5" s="374">
        <v>8.8780000000000001</v>
      </c>
      <c r="D5" s="375">
        <v>0.17800000000000082</v>
      </c>
      <c r="E5" s="349">
        <v>4.9749999999999996</v>
      </c>
      <c r="F5" s="375">
        <v>0.17499999999999982</v>
      </c>
      <c r="G5" s="374">
        <v>7.944</v>
      </c>
      <c r="H5" s="375">
        <v>0.14400000000000013</v>
      </c>
      <c r="I5" s="349">
        <v>4.5390000000000006</v>
      </c>
      <c r="J5" s="375">
        <v>0.13900000000000023</v>
      </c>
      <c r="K5" s="374">
        <v>2.149</v>
      </c>
      <c r="L5" s="375">
        <v>0.14900000000000002</v>
      </c>
      <c r="M5" s="374">
        <v>1.393</v>
      </c>
      <c r="N5" s="375">
        <v>-6.9999999999998952E-3</v>
      </c>
    </row>
    <row r="6" spans="1:14" ht="14.1" customHeight="1" x14ac:dyDescent="0.2">
      <c r="A6" s="176">
        <v>2</v>
      </c>
      <c r="B6" s="177" t="s">
        <v>5</v>
      </c>
      <c r="C6" s="178">
        <v>5.2880000000000003</v>
      </c>
      <c r="D6" s="179">
        <v>-0.21199999999999974</v>
      </c>
      <c r="E6" s="27">
        <v>2.5690000000000008</v>
      </c>
      <c r="F6" s="179">
        <v>-3.099999999999925E-2</v>
      </c>
      <c r="G6" s="178">
        <v>5.0709999999999997</v>
      </c>
      <c r="H6" s="179">
        <v>-0.22900000000000009</v>
      </c>
      <c r="I6" s="27">
        <v>2.4059999999999997</v>
      </c>
      <c r="J6" s="179">
        <v>-9.4000000000000306E-2</v>
      </c>
      <c r="K6" s="178">
        <v>1.3559999999999999</v>
      </c>
      <c r="L6" s="179">
        <v>-0.14400000000000013</v>
      </c>
      <c r="M6" s="178">
        <v>0.94700000000000029</v>
      </c>
      <c r="N6" s="179">
        <v>-5.2999999999999714E-2</v>
      </c>
    </row>
    <row r="7" spans="1:14" ht="14.1" customHeight="1" x14ac:dyDescent="0.2">
      <c r="A7" s="176">
        <v>3</v>
      </c>
      <c r="B7" s="177" t="s">
        <v>6</v>
      </c>
      <c r="C7" s="178">
        <v>13.58</v>
      </c>
      <c r="D7" s="179">
        <v>1.9800000000000004</v>
      </c>
      <c r="E7" s="27">
        <v>13.58</v>
      </c>
      <c r="F7" s="179">
        <v>1.9800000000000004</v>
      </c>
      <c r="G7" s="178">
        <v>6.535000000000001</v>
      </c>
      <c r="H7" s="179">
        <v>3.500000000000103E-2</v>
      </c>
      <c r="I7" s="27">
        <v>6.535000000000001</v>
      </c>
      <c r="J7" s="179">
        <v>3.500000000000103E-2</v>
      </c>
      <c r="K7" s="178">
        <v>1.927</v>
      </c>
      <c r="L7" s="179">
        <v>2.7000000000000135E-2</v>
      </c>
      <c r="M7" s="178">
        <v>1.3280000000000003</v>
      </c>
      <c r="N7" s="179">
        <v>0.12800000000000034</v>
      </c>
    </row>
    <row r="8" spans="1:14" ht="14.1" customHeight="1" x14ac:dyDescent="0.2">
      <c r="A8" s="176">
        <v>4</v>
      </c>
      <c r="B8" s="177" t="s">
        <v>7</v>
      </c>
      <c r="C8" s="178">
        <v>5.6279999999999983</v>
      </c>
      <c r="D8" s="179">
        <v>2.7999999999998693E-2</v>
      </c>
      <c r="E8" s="27">
        <v>1.4289999999999998</v>
      </c>
      <c r="F8" s="179">
        <v>2.8999999999999915E-2</v>
      </c>
      <c r="G8" s="178">
        <v>5.2880000000000003</v>
      </c>
      <c r="H8" s="179">
        <v>8.8000000000000078E-2</v>
      </c>
      <c r="I8" s="27">
        <v>1.319</v>
      </c>
      <c r="J8" s="179">
        <v>1.8999999999999906E-2</v>
      </c>
      <c r="K8" s="178">
        <v>1.202</v>
      </c>
      <c r="L8" s="179">
        <v>2.0000000000000018E-3</v>
      </c>
      <c r="M8" s="178">
        <v>1.026</v>
      </c>
      <c r="N8" s="179">
        <v>-0.17399999999999993</v>
      </c>
    </row>
    <row r="9" spans="1:14" ht="14.1" customHeight="1" x14ac:dyDescent="0.2">
      <c r="A9" s="176">
        <v>5</v>
      </c>
      <c r="B9" s="177" t="s">
        <v>8</v>
      </c>
      <c r="C9" s="178">
        <v>20.792000000000005</v>
      </c>
      <c r="D9" s="179">
        <v>-7.9999999999955662E-3</v>
      </c>
      <c r="E9" s="27">
        <v>15.097999999999997</v>
      </c>
      <c r="F9" s="179">
        <v>9.79999999999972E-2</v>
      </c>
      <c r="G9" s="178">
        <v>19.774999999999999</v>
      </c>
      <c r="H9" s="179">
        <v>-2.5000000000002132E-2</v>
      </c>
      <c r="I9" s="27">
        <v>14.111999999999998</v>
      </c>
      <c r="J9" s="179">
        <v>1.1999999999998678E-2</v>
      </c>
      <c r="K9" s="178">
        <v>4.9260000000000002</v>
      </c>
      <c r="L9" s="179">
        <v>2.5999999999999801E-2</v>
      </c>
      <c r="M9" s="178">
        <v>4.3220000000000001</v>
      </c>
      <c r="N9" s="179">
        <v>2.2000000000000242E-2</v>
      </c>
    </row>
    <row r="10" spans="1:14" ht="14.1" customHeight="1" x14ac:dyDescent="0.2">
      <c r="A10" s="176">
        <v>6</v>
      </c>
      <c r="B10" s="177" t="s">
        <v>9</v>
      </c>
      <c r="C10" s="178">
        <v>12.934999999999999</v>
      </c>
      <c r="D10" s="179">
        <v>3.4999999999998366E-2</v>
      </c>
      <c r="E10" s="27">
        <v>5.9760000000000009</v>
      </c>
      <c r="F10" s="179">
        <v>-2.3999999999999133E-2</v>
      </c>
      <c r="G10" s="178">
        <v>12.818999999999999</v>
      </c>
      <c r="H10" s="179">
        <v>0.11899999999999977</v>
      </c>
      <c r="I10" s="27">
        <v>5.8599999999999994</v>
      </c>
      <c r="J10" s="179">
        <v>5.9999999999999609E-2</v>
      </c>
      <c r="K10" s="178">
        <v>3.5940000000000003</v>
      </c>
      <c r="L10" s="179">
        <v>-0.10599999999999987</v>
      </c>
      <c r="M10" s="178">
        <v>1.7009999999999998</v>
      </c>
      <c r="N10" s="179">
        <v>0.10099999999999976</v>
      </c>
    </row>
    <row r="11" spans="1:14" ht="14.1" customHeight="1" x14ac:dyDescent="0.2">
      <c r="A11" s="176">
        <v>7</v>
      </c>
      <c r="B11" s="177" t="s">
        <v>10</v>
      </c>
      <c r="C11" s="178">
        <v>14.314999999999998</v>
      </c>
      <c r="D11" s="179">
        <v>1.4999999999997016E-2</v>
      </c>
      <c r="E11" s="27">
        <v>6.9970000000000008</v>
      </c>
      <c r="F11" s="179">
        <v>-2.9999999999992255E-3</v>
      </c>
      <c r="G11" s="178">
        <v>13.933999999999997</v>
      </c>
      <c r="H11" s="179">
        <v>3.3999999999997144E-2</v>
      </c>
      <c r="I11" s="27">
        <v>6.6800000000000006</v>
      </c>
      <c r="J11" s="179">
        <v>8.0000000000000959E-2</v>
      </c>
      <c r="K11" s="178">
        <v>3.8779999999999992</v>
      </c>
      <c r="L11" s="179">
        <v>-2.2000000000000686E-2</v>
      </c>
      <c r="M11" s="178">
        <v>2.161</v>
      </c>
      <c r="N11" s="179">
        <v>6.0999999999999943E-2</v>
      </c>
    </row>
    <row r="12" spans="1:14" ht="14.1" customHeight="1" x14ac:dyDescent="0.2">
      <c r="A12" s="176">
        <v>8</v>
      </c>
      <c r="B12" s="177" t="s">
        <v>11</v>
      </c>
      <c r="C12" s="178">
        <v>7.9500000000000011</v>
      </c>
      <c r="D12" s="179">
        <v>-4.9999999999998934E-2</v>
      </c>
      <c r="E12" s="27">
        <v>3.6919999999999997</v>
      </c>
      <c r="F12" s="179">
        <v>-8.0000000000004512E-3</v>
      </c>
      <c r="G12" s="178">
        <v>7.0810000000000004</v>
      </c>
      <c r="H12" s="179">
        <v>-0.11899999999999977</v>
      </c>
      <c r="I12" s="27">
        <v>3.4159999999999995</v>
      </c>
      <c r="J12" s="179">
        <v>-8.4000000000000519E-2</v>
      </c>
      <c r="K12" s="178">
        <v>2.1290000000000004</v>
      </c>
      <c r="L12" s="179">
        <v>2.9000000000000359E-2</v>
      </c>
      <c r="M12" s="178">
        <v>1.665</v>
      </c>
      <c r="N12" s="179">
        <v>-3.499999999999992E-2</v>
      </c>
    </row>
    <row r="13" spans="1:14" ht="14.1" customHeight="1" x14ac:dyDescent="0.2">
      <c r="A13" s="176">
        <v>9</v>
      </c>
      <c r="B13" s="177" t="s">
        <v>12</v>
      </c>
      <c r="C13" s="178">
        <v>21.506</v>
      </c>
      <c r="D13" s="179">
        <v>-9.4000000000001194E-2</v>
      </c>
      <c r="E13" s="27">
        <v>10.526</v>
      </c>
      <c r="F13" s="179">
        <v>-7.3999999999999844E-2</v>
      </c>
      <c r="G13" s="178">
        <v>19.717000000000002</v>
      </c>
      <c r="H13" s="179">
        <v>-8.2999999999998408E-2</v>
      </c>
      <c r="I13" s="27">
        <v>9.3990000000000009</v>
      </c>
      <c r="J13" s="179">
        <v>-0.20099999999999874</v>
      </c>
      <c r="K13" s="178">
        <v>5.7779999999999996</v>
      </c>
      <c r="L13" s="179">
        <v>-0.22200000000000042</v>
      </c>
      <c r="M13" s="178">
        <v>4.476</v>
      </c>
      <c r="N13" s="179">
        <v>-0.12399999999999967</v>
      </c>
    </row>
    <row r="14" spans="1:14" ht="14.1" customHeight="1" x14ac:dyDescent="0.2">
      <c r="A14" s="176">
        <v>10</v>
      </c>
      <c r="B14" s="177" t="s">
        <v>13</v>
      </c>
      <c r="C14" s="178">
        <v>3.2370000000000001</v>
      </c>
      <c r="D14" s="179">
        <v>-6.2999999999999723E-2</v>
      </c>
      <c r="E14" s="27">
        <v>1.92</v>
      </c>
      <c r="F14" s="179">
        <v>2.0000000000000018E-2</v>
      </c>
      <c r="G14" s="178">
        <v>2.9689999999999999</v>
      </c>
      <c r="H14" s="179">
        <v>-3.1000000000000139E-2</v>
      </c>
      <c r="I14" s="27">
        <v>1.6650000000000003</v>
      </c>
      <c r="J14" s="179">
        <v>-3.4999999999999698E-2</v>
      </c>
      <c r="K14" s="178">
        <v>1.1480000000000001</v>
      </c>
      <c r="L14" s="179">
        <v>4.8000000000000043E-2</v>
      </c>
      <c r="M14" s="178">
        <v>0.44800000000000006</v>
      </c>
      <c r="N14" s="179">
        <v>4.8000000000000043E-2</v>
      </c>
    </row>
    <row r="15" spans="1:14" ht="14.1" customHeight="1" x14ac:dyDescent="0.2">
      <c r="A15" s="176">
        <v>11</v>
      </c>
      <c r="B15" s="177" t="s">
        <v>14</v>
      </c>
      <c r="C15" s="178">
        <v>16.12</v>
      </c>
      <c r="D15" s="179">
        <v>1.9999999999999574E-2</v>
      </c>
      <c r="E15" s="27">
        <v>5.338000000000001</v>
      </c>
      <c r="F15" s="179">
        <v>3.8000000000001144E-2</v>
      </c>
      <c r="G15" s="178">
        <v>15.879</v>
      </c>
      <c r="H15" s="179">
        <v>-2.1000000000000796E-2</v>
      </c>
      <c r="I15" s="27">
        <v>5.1619999999999999</v>
      </c>
      <c r="J15" s="179">
        <v>-3.8000000000000256E-2</v>
      </c>
      <c r="K15" s="178">
        <v>5.6709999999999994</v>
      </c>
      <c r="L15" s="179">
        <v>-2.9000000000000803E-2</v>
      </c>
      <c r="M15" s="178">
        <v>3.484</v>
      </c>
      <c r="N15" s="179">
        <v>8.4000000000000075E-2</v>
      </c>
    </row>
    <row r="16" spans="1:14" ht="14.1" customHeight="1" x14ac:dyDescent="0.2">
      <c r="A16" s="176">
        <v>12</v>
      </c>
      <c r="B16" s="177" t="s">
        <v>15</v>
      </c>
      <c r="C16" s="178">
        <v>5.27</v>
      </c>
      <c r="D16" s="179">
        <v>-3.0000000000000249E-2</v>
      </c>
      <c r="E16" s="27">
        <v>5.27</v>
      </c>
      <c r="F16" s="179">
        <v>-3.0000000000000249E-2</v>
      </c>
      <c r="G16" s="178">
        <v>5.1999999999999993</v>
      </c>
      <c r="H16" s="179">
        <v>-8.8817841970012523E-16</v>
      </c>
      <c r="I16" s="27">
        <v>5.1999999999999993</v>
      </c>
      <c r="J16" s="179">
        <v>-8.8817841970012523E-16</v>
      </c>
      <c r="K16" s="178">
        <v>1.131</v>
      </c>
      <c r="L16" s="179">
        <v>3.0999999999999917E-2</v>
      </c>
      <c r="M16" s="178">
        <v>0.90600000000000014</v>
      </c>
      <c r="N16" s="179">
        <v>-9.3999999999999861E-2</v>
      </c>
    </row>
    <row r="17" spans="1:14" ht="14.1" customHeight="1" x14ac:dyDescent="0.2">
      <c r="A17" s="176">
        <v>13</v>
      </c>
      <c r="B17" s="177" t="s">
        <v>16</v>
      </c>
      <c r="C17" s="178">
        <v>19.635000000000002</v>
      </c>
      <c r="D17" s="179">
        <v>0.83500000000000085</v>
      </c>
      <c r="E17" s="27">
        <v>11.891000000000004</v>
      </c>
      <c r="F17" s="179">
        <v>0.39100000000000357</v>
      </c>
      <c r="G17" s="178">
        <v>19.233000000000004</v>
      </c>
      <c r="H17" s="179">
        <v>0.73300000000000409</v>
      </c>
      <c r="I17" s="27">
        <v>11.529000000000002</v>
      </c>
      <c r="J17" s="179">
        <v>0.3290000000000024</v>
      </c>
      <c r="K17" s="178">
        <v>5.984</v>
      </c>
      <c r="L17" s="179">
        <v>0.18400000000000016</v>
      </c>
      <c r="M17" s="178">
        <v>3.7960000000000003</v>
      </c>
      <c r="N17" s="179">
        <v>9.6000000000000085E-2</v>
      </c>
    </row>
    <row r="18" spans="1:14" ht="14.1" customHeight="1" x14ac:dyDescent="0.2">
      <c r="A18" s="176">
        <v>14</v>
      </c>
      <c r="B18" s="177" t="s">
        <v>17</v>
      </c>
      <c r="C18" s="178">
        <v>14.418999999999999</v>
      </c>
      <c r="D18" s="179">
        <v>1.8999999999998352E-2</v>
      </c>
      <c r="E18" s="27">
        <v>3.339</v>
      </c>
      <c r="F18" s="179">
        <v>3.9000000000000146E-2</v>
      </c>
      <c r="G18" s="178">
        <v>14.215999999999998</v>
      </c>
      <c r="H18" s="179">
        <v>1.5999999999998238E-2</v>
      </c>
      <c r="I18" s="27">
        <v>3.1559999999999997</v>
      </c>
      <c r="J18" s="179">
        <v>-4.4000000000000483E-2</v>
      </c>
      <c r="K18" s="178">
        <v>3.2619999999999996</v>
      </c>
      <c r="L18" s="179">
        <v>6.1999999999999389E-2</v>
      </c>
      <c r="M18" s="178">
        <v>3.5510000000000002</v>
      </c>
      <c r="N18" s="179">
        <v>-0.24899999999999967</v>
      </c>
    </row>
    <row r="19" spans="1:14" ht="14.1" customHeight="1" x14ac:dyDescent="0.2">
      <c r="A19" s="176">
        <v>15</v>
      </c>
      <c r="B19" s="177" t="s">
        <v>18</v>
      </c>
      <c r="C19" s="178">
        <v>23.292999999999996</v>
      </c>
      <c r="D19" s="179">
        <v>0.19299999999999429</v>
      </c>
      <c r="E19" s="27">
        <v>23.192999999999994</v>
      </c>
      <c r="F19" s="179">
        <v>0.19299999999999429</v>
      </c>
      <c r="G19" s="178">
        <v>22.953999999999997</v>
      </c>
      <c r="H19" s="179">
        <v>0.15399999999999636</v>
      </c>
      <c r="I19" s="27">
        <v>22.853999999999999</v>
      </c>
      <c r="J19" s="179">
        <v>0.15399999999999991</v>
      </c>
      <c r="K19" s="178">
        <v>7.226</v>
      </c>
      <c r="L19" s="179">
        <v>0.22599999999999998</v>
      </c>
      <c r="M19" s="178">
        <v>4.0830000000000002</v>
      </c>
      <c r="N19" s="179">
        <v>8.3000000000000185E-2</v>
      </c>
    </row>
    <row r="20" spans="1:14" ht="14.1" customHeight="1" x14ac:dyDescent="0.2">
      <c r="A20" s="176">
        <v>16</v>
      </c>
      <c r="B20" s="177" t="s">
        <v>19</v>
      </c>
      <c r="C20" s="178">
        <v>6.2219999999999995</v>
      </c>
      <c r="D20" s="179">
        <v>2.1999999999999353E-2</v>
      </c>
      <c r="E20" s="27">
        <v>1.73</v>
      </c>
      <c r="F20" s="179">
        <v>3.0000000000000027E-2</v>
      </c>
      <c r="G20" s="178">
        <v>5.8859999999999992</v>
      </c>
      <c r="H20" s="179">
        <v>-1.4000000000001123E-2</v>
      </c>
      <c r="I20" s="27">
        <v>1.4370000000000001</v>
      </c>
      <c r="J20" s="179">
        <v>3.7000000000000144E-2</v>
      </c>
      <c r="K20" s="178">
        <v>1.7959999999999998</v>
      </c>
      <c r="L20" s="179">
        <v>-4.0000000000002256E-3</v>
      </c>
      <c r="M20" s="178">
        <v>1.5309999999999997</v>
      </c>
      <c r="N20" s="179">
        <v>3.0999999999999694E-2</v>
      </c>
    </row>
    <row r="21" spans="1:14" ht="14.1" customHeight="1" x14ac:dyDescent="0.2">
      <c r="A21" s="176">
        <v>17</v>
      </c>
      <c r="B21" s="177" t="s">
        <v>20</v>
      </c>
      <c r="C21" s="178">
        <v>13.305999999999999</v>
      </c>
      <c r="D21" s="179">
        <v>-9.4000000000001194E-2</v>
      </c>
      <c r="E21" s="27">
        <v>8.902000000000001</v>
      </c>
      <c r="F21" s="179">
        <v>2.0000000000006679E-3</v>
      </c>
      <c r="G21" s="178">
        <v>11.975999999999999</v>
      </c>
      <c r="H21" s="179">
        <v>-0.12400000000000055</v>
      </c>
      <c r="I21" s="27">
        <v>8.1240000000000006</v>
      </c>
      <c r="J21" s="179">
        <v>-7.5999999999998735E-2</v>
      </c>
      <c r="K21" s="178">
        <v>2.375</v>
      </c>
      <c r="L21" s="179">
        <v>-2.4999999999999911E-2</v>
      </c>
      <c r="M21" s="178">
        <v>2.4769999999999985</v>
      </c>
      <c r="N21" s="179">
        <v>-2.3000000000001464E-2</v>
      </c>
    </row>
    <row r="22" spans="1:14" ht="14.1" customHeight="1" x14ac:dyDescent="0.2">
      <c r="A22" s="176">
        <v>18</v>
      </c>
      <c r="B22" s="177" t="s">
        <v>21</v>
      </c>
      <c r="C22" s="178">
        <v>14.105000000000002</v>
      </c>
      <c r="D22" s="179">
        <v>0.20500000000000185</v>
      </c>
      <c r="E22" s="27">
        <v>12.532</v>
      </c>
      <c r="F22" s="179">
        <v>0.13199999999999967</v>
      </c>
      <c r="G22" s="178">
        <v>13.843999999999998</v>
      </c>
      <c r="H22" s="179">
        <v>0.243999999999998</v>
      </c>
      <c r="I22" s="27">
        <v>12.282999999999996</v>
      </c>
      <c r="J22" s="179">
        <v>0.18299999999999628</v>
      </c>
      <c r="K22" s="178">
        <v>3.4330000000000003</v>
      </c>
      <c r="L22" s="179">
        <v>0.2330000000000001</v>
      </c>
      <c r="M22" s="178">
        <v>2.1260000000000003</v>
      </c>
      <c r="N22" s="179">
        <v>0.12600000000000033</v>
      </c>
    </row>
    <row r="23" spans="1:14" ht="14.1" customHeight="1" x14ac:dyDescent="0.2">
      <c r="A23" s="176">
        <v>19</v>
      </c>
      <c r="B23" s="177" t="s">
        <v>22</v>
      </c>
      <c r="C23" s="178">
        <v>21.715</v>
      </c>
      <c r="D23" s="179">
        <v>1.5000000000000568E-2</v>
      </c>
      <c r="E23" s="27">
        <v>13.441000000000001</v>
      </c>
      <c r="F23" s="179">
        <v>-5.8999999999999275E-2</v>
      </c>
      <c r="G23" s="178">
        <v>21.213999999999992</v>
      </c>
      <c r="H23" s="179">
        <v>0.11399999999999011</v>
      </c>
      <c r="I23" s="27">
        <v>12.987</v>
      </c>
      <c r="J23" s="179">
        <v>-1.2999999999999901E-2</v>
      </c>
      <c r="K23" s="178">
        <v>6.2669999999999986</v>
      </c>
      <c r="L23" s="179">
        <v>-0.13300000000000178</v>
      </c>
      <c r="M23" s="178">
        <v>3.8839999999999986</v>
      </c>
      <c r="N23" s="179">
        <v>0.58399999999999874</v>
      </c>
    </row>
    <row r="24" spans="1:14" ht="14.1" customHeight="1" x14ac:dyDescent="0.2">
      <c r="A24" s="176">
        <v>20</v>
      </c>
      <c r="B24" s="177" t="s">
        <v>23</v>
      </c>
      <c r="C24" s="178">
        <v>20.171000000000003</v>
      </c>
      <c r="D24" s="179">
        <v>-2.8999999999996362E-2</v>
      </c>
      <c r="E24" s="27">
        <v>14.21</v>
      </c>
      <c r="F24" s="179">
        <v>1.0000000000001563E-2</v>
      </c>
      <c r="G24" s="178">
        <v>18.657000000000004</v>
      </c>
      <c r="H24" s="179">
        <v>-0.14299999999999713</v>
      </c>
      <c r="I24" s="27">
        <v>12.852000000000004</v>
      </c>
      <c r="J24" s="179">
        <v>-4.799999999999649E-2</v>
      </c>
      <c r="K24" s="178">
        <v>4.4160000000000004</v>
      </c>
      <c r="L24" s="179">
        <v>-8.3999999999999631E-2</v>
      </c>
      <c r="M24" s="178">
        <v>4.3520000000000003</v>
      </c>
      <c r="N24" s="179">
        <v>-0.14799999999999969</v>
      </c>
    </row>
    <row r="25" spans="1:14" ht="14.1" customHeight="1" x14ac:dyDescent="0.2">
      <c r="A25" s="176">
        <v>21</v>
      </c>
      <c r="B25" s="177" t="s">
        <v>24</v>
      </c>
      <c r="C25" s="178">
        <v>9.9369999999999994</v>
      </c>
      <c r="D25" s="179">
        <v>0.13699999999999868</v>
      </c>
      <c r="E25" s="27">
        <v>6.6059999999999999</v>
      </c>
      <c r="F25" s="179">
        <v>0.10599999999999987</v>
      </c>
      <c r="G25" s="178">
        <v>9.5790000000000006</v>
      </c>
      <c r="H25" s="179">
        <v>7.9000000000000625E-2</v>
      </c>
      <c r="I25" s="27">
        <v>6.4370000000000003</v>
      </c>
      <c r="J25" s="179">
        <v>0.13700000000000045</v>
      </c>
      <c r="K25" s="178">
        <v>2.4390000000000001</v>
      </c>
      <c r="L25" s="179">
        <v>3.9000000000000146E-2</v>
      </c>
      <c r="M25" s="178">
        <v>1.7150000000000001</v>
      </c>
      <c r="N25" s="179">
        <v>1.5000000000000124E-2</v>
      </c>
    </row>
    <row r="26" spans="1:14" ht="14.1" customHeight="1" x14ac:dyDescent="0.2">
      <c r="A26" s="176">
        <v>22</v>
      </c>
      <c r="B26" s="177" t="s">
        <v>25</v>
      </c>
      <c r="C26" s="178">
        <v>6.2249999999999996</v>
      </c>
      <c r="D26" s="179">
        <v>2.4999999999999467E-2</v>
      </c>
      <c r="E26" s="27">
        <v>2.7309999999999999</v>
      </c>
      <c r="F26" s="179">
        <v>3.0999999999999694E-2</v>
      </c>
      <c r="G26" s="178">
        <v>5.3350000000000009</v>
      </c>
      <c r="H26" s="179">
        <v>0.13500000000000068</v>
      </c>
      <c r="I26" s="27">
        <v>2.0220000000000002</v>
      </c>
      <c r="J26" s="179">
        <v>2.2000000000000242E-2</v>
      </c>
      <c r="K26" s="178">
        <v>1.4740000000000002</v>
      </c>
      <c r="L26" s="179">
        <v>7.4000000000000288E-2</v>
      </c>
      <c r="M26" s="178">
        <v>1.0090000000000001</v>
      </c>
      <c r="N26" s="179">
        <v>9.000000000000119E-3</v>
      </c>
    </row>
    <row r="27" spans="1:14" ht="14.1" customHeight="1" x14ac:dyDescent="0.2">
      <c r="A27" s="176">
        <v>23</v>
      </c>
      <c r="B27" s="177" t="s">
        <v>26</v>
      </c>
      <c r="C27" s="178">
        <v>6.0289999999999999</v>
      </c>
      <c r="D27" s="179">
        <v>-0.37100000000000044</v>
      </c>
      <c r="E27" s="27">
        <v>3.4660000000000002</v>
      </c>
      <c r="F27" s="179">
        <v>-0.1339999999999999</v>
      </c>
      <c r="G27" s="178">
        <v>5.6089999999999991</v>
      </c>
      <c r="H27" s="179">
        <v>-0.29100000000000126</v>
      </c>
      <c r="I27" s="27">
        <v>3.173</v>
      </c>
      <c r="J27" s="179">
        <v>-0.12699999999999978</v>
      </c>
      <c r="K27" s="178">
        <v>1.675</v>
      </c>
      <c r="L27" s="179">
        <v>-2.4999999999999911E-2</v>
      </c>
      <c r="M27" s="178">
        <v>0.78300000000000003</v>
      </c>
      <c r="N27" s="179">
        <v>-0.11699999999999999</v>
      </c>
    </row>
    <row r="28" spans="1:14" ht="14.1" customHeight="1" x14ac:dyDescent="0.2">
      <c r="A28" s="176">
        <v>24</v>
      </c>
      <c r="B28" s="177" t="s">
        <v>27</v>
      </c>
      <c r="C28" s="178">
        <v>16.277999999999995</v>
      </c>
      <c r="D28" s="179">
        <v>-2.2000000000005571E-2</v>
      </c>
      <c r="E28" s="27">
        <v>10.33</v>
      </c>
      <c r="F28" s="179">
        <v>2.9999999999999361E-2</v>
      </c>
      <c r="G28" s="178">
        <v>15.419000000000002</v>
      </c>
      <c r="H28" s="179">
        <v>-8.099999999999774E-2</v>
      </c>
      <c r="I28" s="27">
        <v>9.511000000000001</v>
      </c>
      <c r="J28" s="179">
        <v>1.1000000000001009E-2</v>
      </c>
      <c r="K28" s="178">
        <v>3.4850000000000003</v>
      </c>
      <c r="L28" s="179">
        <v>8.5000000000000409E-2</v>
      </c>
      <c r="M28" s="178">
        <v>4.5969999999999986</v>
      </c>
      <c r="N28" s="179">
        <v>-3.0000000000010019E-3</v>
      </c>
    </row>
    <row r="29" spans="1:14" ht="14.1" customHeight="1" x14ac:dyDescent="0.2">
      <c r="A29" s="176">
        <v>25</v>
      </c>
      <c r="B29" s="177" t="s">
        <v>28</v>
      </c>
      <c r="C29" s="178">
        <v>19.466000000000005</v>
      </c>
      <c r="D29" s="179">
        <v>0.16600000000000392</v>
      </c>
      <c r="E29" s="27">
        <v>7.8069999999999986</v>
      </c>
      <c r="F29" s="179">
        <v>6.999999999998785E-3</v>
      </c>
      <c r="G29" s="178">
        <v>19.082999999999998</v>
      </c>
      <c r="H29" s="179">
        <v>8.2999999999998408E-2</v>
      </c>
      <c r="I29" s="27">
        <v>7.5670000000000002</v>
      </c>
      <c r="J29" s="179">
        <v>-3.2999999999999474E-2</v>
      </c>
      <c r="K29" s="178">
        <v>6.9050000000000002</v>
      </c>
      <c r="L29" s="179">
        <v>-0.39499999999999957</v>
      </c>
      <c r="M29" s="178">
        <v>1.9529999999999994</v>
      </c>
      <c r="N29" s="179">
        <v>0.15299999999999936</v>
      </c>
    </row>
    <row r="30" spans="1:14" ht="14.1" customHeight="1" x14ac:dyDescent="0.2">
      <c r="A30" s="176">
        <v>26</v>
      </c>
      <c r="B30" s="177" t="s">
        <v>29</v>
      </c>
      <c r="C30" s="178">
        <v>13.166</v>
      </c>
      <c r="D30" s="179">
        <v>6.6000000000000725E-2</v>
      </c>
      <c r="E30" s="178">
        <v>0</v>
      </c>
      <c r="F30" s="179">
        <v>0</v>
      </c>
      <c r="G30" s="178">
        <v>13.154</v>
      </c>
      <c r="H30" s="179">
        <v>5.400000000000027E-2</v>
      </c>
      <c r="I30" s="178">
        <v>0</v>
      </c>
      <c r="J30" s="179">
        <v>0</v>
      </c>
      <c r="K30" s="178">
        <v>5.7089999999999996</v>
      </c>
      <c r="L30" s="179">
        <v>0.20899999999999963</v>
      </c>
      <c r="M30" s="178">
        <v>2.1560000000000001</v>
      </c>
      <c r="N30" s="179">
        <v>-0.14399999999999968</v>
      </c>
    </row>
    <row r="31" spans="1:14" ht="14.1" customHeight="1" x14ac:dyDescent="0.2">
      <c r="A31" s="176">
        <v>27</v>
      </c>
      <c r="B31" s="177" t="s">
        <v>30</v>
      </c>
      <c r="C31" s="178">
        <v>20.184000000000001</v>
      </c>
      <c r="D31" s="179">
        <v>8.3999999999999631E-2</v>
      </c>
      <c r="E31" s="178">
        <v>0</v>
      </c>
      <c r="F31" s="179">
        <v>0</v>
      </c>
      <c r="G31" s="178">
        <v>18.802999999999997</v>
      </c>
      <c r="H31" s="179">
        <v>0.10299999999999798</v>
      </c>
      <c r="I31" s="178">
        <v>0</v>
      </c>
      <c r="J31" s="179">
        <v>0</v>
      </c>
      <c r="K31" s="178">
        <v>10.15</v>
      </c>
      <c r="L31" s="179">
        <v>0.15000000000000036</v>
      </c>
      <c r="M31" s="178">
        <v>3.8519999999999994</v>
      </c>
      <c r="N31" s="179">
        <v>5.1999999999999602E-2</v>
      </c>
    </row>
    <row r="32" spans="1:14" ht="14.1" customHeight="1" x14ac:dyDescent="0.2">
      <c r="A32" s="176">
        <v>28</v>
      </c>
      <c r="B32" s="177" t="s">
        <v>31</v>
      </c>
      <c r="C32" s="178">
        <v>36.948</v>
      </c>
      <c r="D32" s="179">
        <v>0.54800000000000182</v>
      </c>
      <c r="E32" s="178">
        <v>0</v>
      </c>
      <c r="F32" s="179">
        <v>0</v>
      </c>
      <c r="G32" s="178">
        <v>36.858999999999995</v>
      </c>
      <c r="H32" s="179">
        <v>0.5589999999999975</v>
      </c>
      <c r="I32" s="178">
        <v>0</v>
      </c>
      <c r="J32" s="179">
        <v>0</v>
      </c>
      <c r="K32" s="178">
        <v>10.407999999999999</v>
      </c>
      <c r="L32" s="179">
        <v>0.40799999999999947</v>
      </c>
      <c r="M32" s="178">
        <v>7.2109999999999985</v>
      </c>
      <c r="N32" s="179">
        <v>1.0999999999998344E-2</v>
      </c>
    </row>
    <row r="33" spans="1:14" ht="14.1" customHeight="1" x14ac:dyDescent="0.2">
      <c r="A33" s="176">
        <v>29</v>
      </c>
      <c r="B33" s="177" t="s">
        <v>32</v>
      </c>
      <c r="C33" s="178">
        <v>37.351999999999997</v>
      </c>
      <c r="D33" s="179">
        <v>5.1999999999999602E-2</v>
      </c>
      <c r="E33" s="178">
        <v>0</v>
      </c>
      <c r="F33" s="179">
        <v>0</v>
      </c>
      <c r="G33" s="178">
        <v>37.209999999999994</v>
      </c>
      <c r="H33" s="179">
        <v>9.9999999999909051E-3</v>
      </c>
      <c r="I33" s="178">
        <v>0</v>
      </c>
      <c r="J33" s="179">
        <v>0</v>
      </c>
      <c r="K33" s="178">
        <v>26.250999999999998</v>
      </c>
      <c r="L33" s="179">
        <v>0.75099999999999767</v>
      </c>
      <c r="M33" s="178">
        <v>6.7810000000000006</v>
      </c>
      <c r="N33" s="179">
        <v>-0.51899999999999924</v>
      </c>
    </row>
    <row r="34" spans="1:14" ht="14.1" customHeight="1" x14ac:dyDescent="0.2">
      <c r="A34" s="176">
        <v>30</v>
      </c>
      <c r="B34" s="177" t="s">
        <v>33</v>
      </c>
      <c r="C34" s="178">
        <v>49.637999999999998</v>
      </c>
      <c r="D34" s="179">
        <v>7.838000000000001</v>
      </c>
      <c r="E34" s="178">
        <v>0</v>
      </c>
      <c r="F34" s="179">
        <v>0</v>
      </c>
      <c r="G34" s="178">
        <v>39.311</v>
      </c>
      <c r="H34" s="179">
        <v>-0.28900000000000148</v>
      </c>
      <c r="I34" s="178">
        <v>0</v>
      </c>
      <c r="J34" s="179">
        <v>0</v>
      </c>
      <c r="K34" s="178">
        <v>2.7130000000000001</v>
      </c>
      <c r="L34" s="179">
        <v>0.41300000000000026</v>
      </c>
      <c r="M34" s="178">
        <v>24.719000000000001</v>
      </c>
      <c r="N34" s="179">
        <v>4.9190000000000005</v>
      </c>
    </row>
    <row r="35" spans="1:14" ht="14.1" customHeight="1" x14ac:dyDescent="0.2">
      <c r="A35" s="176">
        <v>31</v>
      </c>
      <c r="B35" s="177" t="s">
        <v>34</v>
      </c>
      <c r="C35" s="178">
        <v>11.98</v>
      </c>
      <c r="D35" s="179">
        <v>-1.9999999999999574E-2</v>
      </c>
      <c r="E35" s="178">
        <v>0</v>
      </c>
      <c r="F35" s="179">
        <v>0</v>
      </c>
      <c r="G35" s="178">
        <v>10.497999999999999</v>
      </c>
      <c r="H35" s="179">
        <v>0.39799999999999969</v>
      </c>
      <c r="I35" s="178">
        <v>0</v>
      </c>
      <c r="J35" s="179">
        <v>0</v>
      </c>
      <c r="K35" s="178">
        <v>9.2889999999999997</v>
      </c>
      <c r="L35" s="179">
        <v>0.48899999999999899</v>
      </c>
      <c r="M35" s="178">
        <v>0.79900000000000004</v>
      </c>
      <c r="N35" s="179">
        <v>-0.20099999999999996</v>
      </c>
    </row>
    <row r="36" spans="1:14" ht="14.1" customHeight="1" x14ac:dyDescent="0.2">
      <c r="A36" s="176">
        <v>32</v>
      </c>
      <c r="B36" s="177" t="s">
        <v>35</v>
      </c>
      <c r="C36" s="178">
        <v>2.5529999999999999</v>
      </c>
      <c r="D36" s="179">
        <v>5.2999999999999936E-2</v>
      </c>
      <c r="E36" s="178">
        <v>0</v>
      </c>
      <c r="F36" s="179">
        <v>0</v>
      </c>
      <c r="G36" s="178">
        <v>1.3859999999999999</v>
      </c>
      <c r="H36" s="179">
        <v>-1.4000000000000012E-2</v>
      </c>
      <c r="I36" s="178">
        <v>0</v>
      </c>
      <c r="J36" s="179">
        <v>0</v>
      </c>
      <c r="K36" s="178">
        <v>0.152</v>
      </c>
      <c r="L36" s="179">
        <v>5.1999999999999991E-2</v>
      </c>
      <c r="M36" s="178">
        <v>0.16</v>
      </c>
      <c r="N36" s="179">
        <v>-4.0000000000000008E-2</v>
      </c>
    </row>
    <row r="37" spans="1:14" ht="14.1" customHeight="1" thickBot="1" x14ac:dyDescent="0.25">
      <c r="A37" s="180">
        <v>33</v>
      </c>
      <c r="B37" s="181" t="s">
        <v>36</v>
      </c>
      <c r="C37" s="182">
        <v>0.32100000000000001</v>
      </c>
      <c r="D37" s="183">
        <v>2.1000000000000019E-2</v>
      </c>
      <c r="E37" s="182">
        <v>0</v>
      </c>
      <c r="F37" s="183">
        <v>0</v>
      </c>
      <c r="G37" s="182">
        <v>0.31900000000000001</v>
      </c>
      <c r="H37" s="183">
        <v>1.9000000000000017E-2</v>
      </c>
      <c r="I37" s="182">
        <v>0</v>
      </c>
      <c r="J37" s="183">
        <v>0</v>
      </c>
      <c r="K37" s="182">
        <v>0.121</v>
      </c>
      <c r="L37" s="183">
        <v>2.0999999999999991E-2</v>
      </c>
      <c r="M37" s="182">
        <v>6.9000000000000006E-2</v>
      </c>
      <c r="N37" s="183">
        <v>-3.1E-2</v>
      </c>
    </row>
    <row r="38" spans="1:14" ht="14.1" customHeight="1" thickBot="1" x14ac:dyDescent="0.25">
      <c r="A38" s="491" t="s">
        <v>37</v>
      </c>
      <c r="B38" s="492"/>
      <c r="C38" s="354">
        <f>SUM(C5:C37)</f>
        <v>498.44200000000012</v>
      </c>
      <c r="D38" s="376">
        <v>11.54200000000003</v>
      </c>
      <c r="E38" s="354">
        <f t="shared" ref="E38:M38" si="0">SUM(E5:E37)</f>
        <v>197.548</v>
      </c>
      <c r="F38" s="376">
        <v>2.9480000000000075</v>
      </c>
      <c r="G38" s="354">
        <f t="shared" si="0"/>
        <v>462.75699999999995</v>
      </c>
      <c r="H38" s="376">
        <v>1.6569999999999254</v>
      </c>
      <c r="I38" s="354">
        <f t="shared" si="0"/>
        <v>180.22499999999999</v>
      </c>
      <c r="J38" s="376">
        <v>0.42499999999995453</v>
      </c>
      <c r="K38" s="354">
        <f t="shared" si="0"/>
        <v>150.41899999999998</v>
      </c>
      <c r="L38" s="376">
        <v>2.5189999999999486</v>
      </c>
      <c r="M38" s="354">
        <f t="shared" si="0"/>
        <v>105.461</v>
      </c>
      <c r="N38" s="377">
        <v>4.5610000000000213</v>
      </c>
    </row>
    <row r="39" spans="1:14" x14ac:dyDescent="0.2">
      <c r="B39" s="241"/>
      <c r="C39" s="241"/>
      <c r="D39" s="241"/>
      <c r="E39" s="241"/>
      <c r="F39" s="241"/>
      <c r="G39" s="241"/>
      <c r="H39" s="241"/>
      <c r="I39" s="241"/>
      <c r="J39" s="241"/>
      <c r="K39" s="242"/>
      <c r="L39" s="241"/>
      <c r="M39" s="242"/>
    </row>
  </sheetData>
  <mergeCells count="7">
    <mergeCell ref="A1:N1"/>
    <mergeCell ref="K2:N2"/>
    <mergeCell ref="A38:B38"/>
    <mergeCell ref="G2:J2"/>
    <mergeCell ref="C2:F2"/>
    <mergeCell ref="B2:B3"/>
    <mergeCell ref="A2:A3"/>
  </mergeCells>
  <conditionalFormatting sqref="D5:D38">
    <cfRule type="cellIs" dxfId="41" priority="20" stopIfTrue="1" operator="lessThan">
      <formula>0</formula>
    </cfRule>
  </conditionalFormatting>
  <conditionalFormatting sqref="F5:F38">
    <cfRule type="cellIs" dxfId="40" priority="12" stopIfTrue="1" operator="lessThan">
      <formula>0</formula>
    </cfRule>
  </conditionalFormatting>
  <conditionalFormatting sqref="H5:H38">
    <cfRule type="cellIs" dxfId="39" priority="11" stopIfTrue="1" operator="lessThan">
      <formula>0</formula>
    </cfRule>
  </conditionalFormatting>
  <conditionalFormatting sqref="J5:J38">
    <cfRule type="cellIs" dxfId="38" priority="10" stopIfTrue="1" operator="lessThan">
      <formula>0</formula>
    </cfRule>
  </conditionalFormatting>
  <conditionalFormatting sqref="L5:L38">
    <cfRule type="cellIs" dxfId="37" priority="9" stopIfTrue="1" operator="lessThan">
      <formula>0</formula>
    </cfRule>
  </conditionalFormatting>
  <conditionalFormatting sqref="N5:N38">
    <cfRule type="cellIs" dxfId="36" priority="8" stopIfTrue="1" operator="lessThan">
      <formula>0</formula>
    </cfRule>
  </conditionalFormatting>
  <pageMargins left="0.70866141732283472" right="0.70866141732283472" top="0.22" bottom="0.16" header="0.22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zoomScaleNormal="100" workbookViewId="0">
      <selection activeCell="F39" sqref="A39:F39"/>
    </sheetView>
  </sheetViews>
  <sheetFormatPr defaultRowHeight="14.25" x14ac:dyDescent="0.2"/>
  <cols>
    <col min="1" max="1" width="6.5703125" style="206" customWidth="1"/>
    <col min="2" max="2" width="24.28515625" style="206" customWidth="1"/>
    <col min="3" max="16384" width="9.140625" style="206"/>
  </cols>
  <sheetData>
    <row r="1" spans="1:6" ht="15" x14ac:dyDescent="0.25">
      <c r="A1" s="497" t="s">
        <v>63</v>
      </c>
      <c r="B1" s="497"/>
      <c r="C1" s="497"/>
      <c r="D1" s="497"/>
      <c r="E1" s="497"/>
      <c r="F1" s="497"/>
    </row>
    <row r="2" spans="1:6" ht="15" x14ac:dyDescent="0.25">
      <c r="A2" s="498" t="s">
        <v>64</v>
      </c>
      <c r="B2" s="498"/>
      <c r="C2" s="498"/>
      <c r="D2" s="498"/>
      <c r="E2" s="498"/>
      <c r="F2" s="498"/>
    </row>
    <row r="3" spans="1:6" ht="49.5" customHeight="1" x14ac:dyDescent="0.2">
      <c r="A3" s="493" t="s">
        <v>48</v>
      </c>
      <c r="B3" s="499" t="s">
        <v>41</v>
      </c>
      <c r="C3" s="501" t="s">
        <v>124</v>
      </c>
      <c r="D3" s="501"/>
      <c r="E3" s="501"/>
      <c r="F3" s="501"/>
    </row>
    <row r="4" spans="1:6" ht="15" thickBot="1" x14ac:dyDescent="0.25">
      <c r="A4" s="494"/>
      <c r="B4" s="500"/>
      <c r="C4" s="346" t="s">
        <v>60</v>
      </c>
      <c r="D4" s="346" t="s">
        <v>59</v>
      </c>
      <c r="E4" s="346" t="s">
        <v>65</v>
      </c>
      <c r="F4" s="346" t="s">
        <v>59</v>
      </c>
    </row>
    <row r="5" spans="1:6" ht="15" thickBot="1" x14ac:dyDescent="0.25">
      <c r="A5" s="244">
        <v>1</v>
      </c>
      <c r="B5" s="245">
        <v>2</v>
      </c>
      <c r="C5" s="245">
        <v>3</v>
      </c>
      <c r="D5" s="245">
        <v>4</v>
      </c>
      <c r="E5" s="245">
        <v>5</v>
      </c>
      <c r="F5" s="246">
        <v>6</v>
      </c>
    </row>
    <row r="6" spans="1:6" x14ac:dyDescent="0.2">
      <c r="A6" s="256">
        <v>1</v>
      </c>
      <c r="B6" s="239" t="s">
        <v>4</v>
      </c>
      <c r="C6" s="253">
        <f>SUM('Табл5+'!C5/'Табл1+'!C4*100)</f>
        <v>79.267857142857139</v>
      </c>
      <c r="D6" s="350">
        <v>2.2767067003792789</v>
      </c>
      <c r="E6" s="253">
        <f>SUM('Табл5+'!E5/'Табл1+'!D4*100)</f>
        <v>66.333333333333329</v>
      </c>
      <c r="F6" s="350">
        <v>2.3333333333333286</v>
      </c>
    </row>
    <row r="7" spans="1:6" x14ac:dyDescent="0.2">
      <c r="A7" s="176">
        <v>2</v>
      </c>
      <c r="B7" s="177" t="s">
        <v>5</v>
      </c>
      <c r="C7" s="184">
        <f>SUM('Табл5+'!C6/'Табл1+'!C5*100)</f>
        <v>72.438356164383563</v>
      </c>
      <c r="D7" s="185">
        <v>-0.8949771689497652</v>
      </c>
      <c r="E7" s="184">
        <f>SUM('Табл5+'!E6/'Табл1+'!D5*100)</f>
        <v>71.361111111111128</v>
      </c>
      <c r="F7" s="185">
        <v>1.0908408408408548</v>
      </c>
    </row>
    <row r="8" spans="1:6" x14ac:dyDescent="0.2">
      <c r="A8" s="176">
        <v>3</v>
      </c>
      <c r="B8" s="177" t="s">
        <v>6</v>
      </c>
      <c r="C8" s="184">
        <f>SUM('Табл5+'!C7/'Табл1+'!C6*100)</f>
        <v>165.60975609756099</v>
      </c>
      <c r="D8" s="185">
        <v>25.850719952982701</v>
      </c>
      <c r="E8" s="184">
        <f>SUM('Табл5+'!E7/'Табл1+'!D6*100)</f>
        <v>165.60975609756099</v>
      </c>
      <c r="F8" s="185">
        <v>25.850719952982701</v>
      </c>
    </row>
    <row r="9" spans="1:6" x14ac:dyDescent="0.2">
      <c r="A9" s="176">
        <v>4</v>
      </c>
      <c r="B9" s="177" t="s">
        <v>7</v>
      </c>
      <c r="C9" s="184">
        <f>SUM('Табл5+'!C8/'Табл1+'!C7*100)</f>
        <v>73.090909090909079</v>
      </c>
      <c r="D9" s="185">
        <v>0.36363636363635976</v>
      </c>
      <c r="E9" s="184">
        <f>SUM('Табл5+'!E8/'Табл1+'!D7*100)</f>
        <v>57.159999999999989</v>
      </c>
      <c r="F9" s="185">
        <v>-1.1733333333333462</v>
      </c>
    </row>
    <row r="10" spans="1:6" x14ac:dyDescent="0.2">
      <c r="A10" s="176">
        <v>5</v>
      </c>
      <c r="B10" s="177" t="s">
        <v>8</v>
      </c>
      <c r="C10" s="184">
        <f>SUM('Табл5+'!C9/'Табл1+'!C8*100)</f>
        <v>80.277992277992311</v>
      </c>
      <c r="D10" s="185">
        <v>0.88867930089305958</v>
      </c>
      <c r="E10" s="184">
        <f>SUM('Табл5+'!E9/'Табл1+'!D8*100)</f>
        <v>77.425641025641013</v>
      </c>
      <c r="F10" s="185">
        <v>1.2835090459455785</v>
      </c>
    </row>
    <row r="11" spans="1:6" x14ac:dyDescent="0.2">
      <c r="A11" s="176">
        <v>6</v>
      </c>
      <c r="B11" s="177" t="s">
        <v>9</v>
      </c>
      <c r="C11" s="184">
        <f>SUM('Табл5+'!C10/'Табл1+'!C9*100)</f>
        <v>54.578059071729953</v>
      </c>
      <c r="D11" s="185">
        <v>1.051088117373105</v>
      </c>
      <c r="E11" s="184">
        <f>SUM('Табл5+'!E10/'Табл1+'!D9*100)</f>
        <v>47.808000000000007</v>
      </c>
      <c r="F11" s="185">
        <v>0.93300000000000693</v>
      </c>
    </row>
    <row r="12" spans="1:6" x14ac:dyDescent="0.2">
      <c r="A12" s="176">
        <v>7</v>
      </c>
      <c r="B12" s="177" t="s">
        <v>10</v>
      </c>
      <c r="C12" s="184">
        <f>SUM('Табл5+'!C11/'Табл1+'!C10*100)</f>
        <v>64.192825112107613</v>
      </c>
      <c r="D12" s="185">
        <v>1.1972303984512251</v>
      </c>
      <c r="E12" s="184">
        <f>SUM('Табл5+'!E11/'Табл1+'!D10*100)</f>
        <v>63.036036036036045</v>
      </c>
      <c r="F12" s="185">
        <v>1.6325272641062156</v>
      </c>
    </row>
    <row r="13" spans="1:6" x14ac:dyDescent="0.2">
      <c r="A13" s="176">
        <v>8</v>
      </c>
      <c r="B13" s="177" t="s">
        <v>11</v>
      </c>
      <c r="C13" s="184">
        <f>SUM('Табл5+'!C12/'Табл1+'!C11*100)</f>
        <v>65.163934426229517</v>
      </c>
      <c r="D13" s="185">
        <v>1.1639344262295168</v>
      </c>
      <c r="E13" s="184">
        <f>SUM('Табл5+'!E12/'Табл1+'!D11*100)</f>
        <v>63.655172413793103</v>
      </c>
      <c r="F13" s="185">
        <v>1.9885057471264318</v>
      </c>
    </row>
    <row r="14" spans="1:6" x14ac:dyDescent="0.2">
      <c r="A14" s="176">
        <v>9</v>
      </c>
      <c r="B14" s="177" t="s">
        <v>12</v>
      </c>
      <c r="C14" s="184">
        <f>SUM('Табл5+'!C13/'Табл1+'!C12*100)</f>
        <v>68.056962025316466</v>
      </c>
      <c r="D14" s="185">
        <v>1.1838970098365849</v>
      </c>
      <c r="E14" s="184">
        <f>SUM('Табл5+'!E13/'Табл1+'!D12*100)</f>
        <v>64.975308641975317</v>
      </c>
      <c r="F14" s="185">
        <v>1.50225474975975</v>
      </c>
    </row>
    <row r="15" spans="1:6" x14ac:dyDescent="0.2">
      <c r="A15" s="176">
        <v>10</v>
      </c>
      <c r="B15" s="177" t="s">
        <v>13</v>
      </c>
      <c r="C15" s="184">
        <f>SUM('Табл5+'!C14/'Табл1+'!C13*100)</f>
        <v>63.470588235294123</v>
      </c>
      <c r="D15" s="185">
        <v>9.0497737556631819E-3</v>
      </c>
      <c r="E15" s="184">
        <f>SUM('Табл5+'!E14/'Табл1+'!D13*100)</f>
        <v>61.935483870967737</v>
      </c>
      <c r="F15" s="185">
        <v>0.64516129032258362</v>
      </c>
    </row>
    <row r="16" spans="1:6" x14ac:dyDescent="0.2">
      <c r="A16" s="176">
        <v>11</v>
      </c>
      <c r="B16" s="177" t="s">
        <v>14</v>
      </c>
      <c r="C16" s="184">
        <f>SUM('Табл5+'!C15/'Табл1+'!C14*100)</f>
        <v>55.205479452054796</v>
      </c>
      <c r="D16" s="185">
        <v>1.1786338144708992</v>
      </c>
      <c r="E16" s="184">
        <f>SUM('Табл5+'!E15/'Табл1+'!D14*100)</f>
        <v>67.569620253164558</v>
      </c>
      <c r="F16" s="185">
        <v>2.1375214877324566</v>
      </c>
    </row>
    <row r="17" spans="1:6" x14ac:dyDescent="0.2">
      <c r="A17" s="176">
        <v>12</v>
      </c>
      <c r="B17" s="177" t="s">
        <v>15</v>
      </c>
      <c r="C17" s="184">
        <f>SUM('Табл5+'!C16/'Табл1+'!C15*100)</f>
        <v>74.225352112676063</v>
      </c>
      <c r="D17" s="185">
        <v>0.61424100156496309</v>
      </c>
      <c r="E17" s="184">
        <f>SUM('Табл5+'!E16/'Табл1+'!D15*100)</f>
        <v>74.225352112676063</v>
      </c>
      <c r="F17" s="185">
        <v>0.61424100156496309</v>
      </c>
    </row>
    <row r="18" spans="1:6" x14ac:dyDescent="0.2">
      <c r="A18" s="176">
        <v>13</v>
      </c>
      <c r="B18" s="177" t="s">
        <v>16</v>
      </c>
      <c r="C18" s="184">
        <f>SUM('Табл5+'!C17/'Табл1+'!C16*100)</f>
        <v>52.782258064516128</v>
      </c>
      <c r="D18" s="185">
        <v>1.5561000263689877</v>
      </c>
      <c r="E18" s="184">
        <f>SUM('Табл5+'!E17/'Табл1+'!D16*100)</f>
        <v>67.948571428571441</v>
      </c>
      <c r="F18" s="185">
        <v>2.2342857142857326</v>
      </c>
    </row>
    <row r="19" spans="1:6" x14ac:dyDescent="0.2">
      <c r="A19" s="176">
        <v>14</v>
      </c>
      <c r="B19" s="177" t="s">
        <v>17</v>
      </c>
      <c r="C19" s="184">
        <f>SUM('Табл5+'!C18/'Табл1+'!C17*100)</f>
        <v>49.892733564013838</v>
      </c>
      <c r="D19" s="185">
        <v>0.74597588483295141</v>
      </c>
      <c r="E19" s="184">
        <f>SUM('Табл5+'!E18/'Табл1+'!D17*100)</f>
        <v>45.121621621621621</v>
      </c>
      <c r="F19" s="185">
        <v>2.2644787644787669</v>
      </c>
    </row>
    <row r="20" spans="1:6" x14ac:dyDescent="0.2">
      <c r="A20" s="176">
        <v>15</v>
      </c>
      <c r="B20" s="177" t="s">
        <v>18</v>
      </c>
      <c r="C20" s="184">
        <f>SUM('Табл5+'!C19/'Табл1+'!C18*100)</f>
        <v>39.681431005110724</v>
      </c>
      <c r="D20" s="185">
        <v>-0.14615520178583097</v>
      </c>
      <c r="E20" s="184">
        <f>SUM('Табл5+'!E19/'Табл1+'!D18*100)</f>
        <v>39.51107325383304</v>
      </c>
      <c r="F20" s="185">
        <v>-0.14409915996006362</v>
      </c>
    </row>
    <row r="21" spans="1:6" x14ac:dyDescent="0.2">
      <c r="A21" s="176">
        <v>16</v>
      </c>
      <c r="B21" s="177" t="s">
        <v>19</v>
      </c>
      <c r="C21" s="184">
        <f>SUM('Табл5+'!C20/'Табл1+'!C19*100)</f>
        <v>62.848484848484844</v>
      </c>
      <c r="D21" s="185">
        <v>1.4623462346234604</v>
      </c>
      <c r="E21" s="184">
        <f>SUM('Табл5+'!E20/'Табл1+'!D19*100)</f>
        <v>25.441176470588232</v>
      </c>
      <c r="F21" s="185">
        <v>0.80349531116794282</v>
      </c>
    </row>
    <row r="22" spans="1:6" x14ac:dyDescent="0.2">
      <c r="A22" s="176">
        <v>17</v>
      </c>
      <c r="B22" s="177" t="s">
        <v>20</v>
      </c>
      <c r="C22" s="184">
        <f>SUM('Табл5+'!C21/'Табл1+'!C20*100)</f>
        <v>86.402597402597394</v>
      </c>
      <c r="D22" s="185">
        <v>0.50516150516149594</v>
      </c>
      <c r="E22" s="184">
        <f>SUM('Табл5+'!E21/'Табл1+'!D20*100)</f>
        <v>86.427184466019426</v>
      </c>
      <c r="F22" s="185">
        <v>1.665279704114667</v>
      </c>
    </row>
    <row r="23" spans="1:6" x14ac:dyDescent="0.2">
      <c r="A23" s="176">
        <v>18</v>
      </c>
      <c r="B23" s="177" t="s">
        <v>21</v>
      </c>
      <c r="C23" s="184">
        <f>SUM('Табл5+'!C22/'Табл1+'!C21*100)</f>
        <v>87.067901234567927</v>
      </c>
      <c r="D23" s="185">
        <v>3.3329614755317891</v>
      </c>
      <c r="E23" s="184">
        <f>SUM('Табл5+'!E22/'Табл1+'!D21*100)</f>
        <v>77.358024691358025</v>
      </c>
      <c r="F23" s="185">
        <v>2.6592295106351429</v>
      </c>
    </row>
    <row r="24" spans="1:6" x14ac:dyDescent="0.2">
      <c r="A24" s="176">
        <v>19</v>
      </c>
      <c r="B24" s="177" t="s">
        <v>22</v>
      </c>
      <c r="C24" s="184">
        <f>SUM('Табл5+'!C23/'Табл1+'!C22*100)</f>
        <v>41.67946257197697</v>
      </c>
      <c r="D24" s="185">
        <v>0.50299198374167986</v>
      </c>
      <c r="E24" s="184">
        <f>SUM('Табл5+'!E23/'Табл1+'!D22*100)</f>
        <v>58.439130434782612</v>
      </c>
      <c r="F24" s="185">
        <v>-2.0989861571456387</v>
      </c>
    </row>
    <row r="25" spans="1:6" x14ac:dyDescent="0.2">
      <c r="A25" s="176">
        <v>20</v>
      </c>
      <c r="B25" s="177" t="s">
        <v>23</v>
      </c>
      <c r="C25" s="184">
        <f>SUM('Табл5+'!C24/'Табл1+'!C23*100)</f>
        <v>77.580769230769249</v>
      </c>
      <c r="D25" s="185">
        <v>0.48153258954788214</v>
      </c>
      <c r="E25" s="184">
        <f>SUM('Табл5+'!E24/'Табл1+'!D23*100)</f>
        <v>73.24742268041237</v>
      </c>
      <c r="F25" s="185">
        <v>0.79844308857563817</v>
      </c>
    </row>
    <row r="26" spans="1:6" x14ac:dyDescent="0.2">
      <c r="A26" s="176">
        <v>21</v>
      </c>
      <c r="B26" s="177" t="s">
        <v>24</v>
      </c>
      <c r="C26" s="184">
        <f>SUM('Табл5+'!C25/'Табл1+'!C24*100)</f>
        <v>58.452941176470588</v>
      </c>
      <c r="D26" s="185">
        <v>1.4761969904240786</v>
      </c>
      <c r="E26" s="184">
        <f>SUM('Табл5+'!E25/'Табл1+'!D24*100)</f>
        <v>55.512605042016801</v>
      </c>
      <c r="F26" s="185">
        <v>1.7935967775539936</v>
      </c>
    </row>
    <row r="27" spans="1:6" x14ac:dyDescent="0.2">
      <c r="A27" s="176">
        <v>22</v>
      </c>
      <c r="B27" s="177" t="s">
        <v>25</v>
      </c>
      <c r="C27" s="184">
        <f>SUM('Табл5+'!C26/'Табл1+'!C25*100)</f>
        <v>71.551724137931032</v>
      </c>
      <c r="D27" s="185">
        <v>1.8888027896164203</v>
      </c>
      <c r="E27" s="184">
        <f>SUM('Табл5+'!E26/'Табл1+'!D25*100)</f>
        <v>63.511627906976742</v>
      </c>
      <c r="F27" s="185">
        <v>2.1479915433403747</v>
      </c>
    </row>
    <row r="28" spans="1:6" x14ac:dyDescent="0.2">
      <c r="A28" s="176">
        <v>23</v>
      </c>
      <c r="B28" s="177" t="s">
        <v>26</v>
      </c>
      <c r="C28" s="184">
        <f>SUM('Табл5+'!C27/'Табл1+'!C26*100)</f>
        <v>82.589041095890408</v>
      </c>
      <c r="D28" s="185">
        <v>-5.0821917808219297</v>
      </c>
      <c r="E28" s="184">
        <f>SUM('Табл5+'!E27/'Табл1+'!D26*100)</f>
        <v>73.744680851063833</v>
      </c>
      <c r="F28" s="185">
        <v>-2.8510638297872362</v>
      </c>
    </row>
    <row r="29" spans="1:6" x14ac:dyDescent="0.2">
      <c r="A29" s="176">
        <v>24</v>
      </c>
      <c r="B29" s="177" t="s">
        <v>27</v>
      </c>
      <c r="C29" s="184">
        <f>SUM('Табл5+'!C28/'Табл1+'!C27*100)</f>
        <v>79.794117647058798</v>
      </c>
      <c r="D29" s="185">
        <v>2.1750700280111772</v>
      </c>
      <c r="E29" s="184">
        <f>SUM('Табл5+'!E28/'Табл1+'!D27*100)</f>
        <v>71.241379310344826</v>
      </c>
      <c r="F29" s="185">
        <v>2.5747126436781542</v>
      </c>
    </row>
    <row r="30" spans="1:6" x14ac:dyDescent="0.2">
      <c r="A30" s="176">
        <v>25</v>
      </c>
      <c r="B30" s="177" t="s">
        <v>28</v>
      </c>
      <c r="C30" s="184">
        <f>SUM('Табл5+'!C29/'Табл1+'!C28*100)</f>
        <v>51.497354497354507</v>
      </c>
      <c r="D30" s="185">
        <v>1.1057095887383142</v>
      </c>
      <c r="E30" s="184">
        <f>SUM('Табл5+'!E29/'Табл1+'!D28*100)</f>
        <v>49.100628930817599</v>
      </c>
      <c r="F30" s="185">
        <v>0.65342396187350005</v>
      </c>
    </row>
    <row r="31" spans="1:6" x14ac:dyDescent="0.2">
      <c r="A31" s="176">
        <v>26</v>
      </c>
      <c r="B31" s="177" t="s">
        <v>29</v>
      </c>
      <c r="C31" s="184">
        <f>SUM('Табл5+'!C30/'Табл1+'!C29*100)</f>
        <v>52.246031746031754</v>
      </c>
      <c r="D31" s="185">
        <v>1.2732691001173606</v>
      </c>
      <c r="E31" s="184">
        <v>0</v>
      </c>
      <c r="F31" s="185">
        <v>0</v>
      </c>
    </row>
    <row r="32" spans="1:6" x14ac:dyDescent="0.2">
      <c r="A32" s="176">
        <v>27</v>
      </c>
      <c r="B32" s="177" t="s">
        <v>30</v>
      </c>
      <c r="C32" s="184">
        <f>SUM('Табл5+'!C31/'Табл1+'!C30*100)</f>
        <v>66.83443708609272</v>
      </c>
      <c r="D32" s="185">
        <v>1.3621243825096485</v>
      </c>
      <c r="E32" s="184">
        <v>0</v>
      </c>
      <c r="F32" s="185">
        <v>0</v>
      </c>
    </row>
    <row r="33" spans="1:6" x14ac:dyDescent="0.2">
      <c r="A33" s="176">
        <v>28</v>
      </c>
      <c r="B33" s="177" t="s">
        <v>31</v>
      </c>
      <c r="C33" s="184">
        <f>SUM('Табл5+'!C32/'Табл1+'!C31*100)</f>
        <v>6.8549165120593694</v>
      </c>
      <c r="D33" s="185">
        <v>8.4083178726036323E-2</v>
      </c>
      <c r="E33" s="184">
        <v>0</v>
      </c>
      <c r="F33" s="185">
        <v>0</v>
      </c>
    </row>
    <row r="34" spans="1:6" x14ac:dyDescent="0.2">
      <c r="A34" s="176">
        <v>29</v>
      </c>
      <c r="B34" s="177" t="s">
        <v>32</v>
      </c>
      <c r="C34" s="184">
        <f>SUM('Табл5+'!C33/'Табл1+'!C32*100)</f>
        <v>6.9298701298701291</v>
      </c>
      <c r="D34" s="185">
        <v>-8.3739177489174921E-3</v>
      </c>
      <c r="E34" s="184">
        <v>0</v>
      </c>
      <c r="F34" s="185">
        <v>0</v>
      </c>
    </row>
    <row r="35" spans="1:6" x14ac:dyDescent="0.2">
      <c r="A35" s="176">
        <v>30</v>
      </c>
      <c r="B35" s="177" t="s">
        <v>33</v>
      </c>
      <c r="C35" s="184">
        <f>SUM('Табл5+'!C34/'Табл1+'!C33*100)</f>
        <v>9.2092764378478655</v>
      </c>
      <c r="D35" s="185">
        <v>1.4339788188002478</v>
      </c>
      <c r="E35" s="184">
        <v>0</v>
      </c>
      <c r="F35" s="185">
        <v>0</v>
      </c>
    </row>
    <row r="36" spans="1:6" x14ac:dyDescent="0.2">
      <c r="A36" s="176">
        <v>31</v>
      </c>
      <c r="B36" s="177" t="s">
        <v>34</v>
      </c>
      <c r="C36" s="184">
        <f>SUM('Табл5+'!C35/'Табл1+'!C34*100)</f>
        <v>2.2226345083487939</v>
      </c>
      <c r="D36" s="185">
        <v>-9.5083487940632594E-3</v>
      </c>
      <c r="E36" s="184">
        <v>0</v>
      </c>
      <c r="F36" s="185">
        <v>0</v>
      </c>
    </row>
    <row r="37" spans="1:6" x14ac:dyDescent="0.2">
      <c r="A37" s="176">
        <v>32</v>
      </c>
      <c r="B37" s="177" t="s">
        <v>35</v>
      </c>
      <c r="C37" s="184">
        <f>SUM('Табл5+'!C36/'Табл1+'!C35*100)</f>
        <v>0.47365491651205938</v>
      </c>
      <c r="D37" s="185">
        <v>8.6251546072974583E-3</v>
      </c>
      <c r="E37" s="184">
        <v>0</v>
      </c>
      <c r="F37" s="185">
        <v>0</v>
      </c>
    </row>
    <row r="38" spans="1:6" ht="15" thickBot="1" x14ac:dyDescent="0.25">
      <c r="A38" s="180">
        <v>33</v>
      </c>
      <c r="B38" s="181" t="s">
        <v>36</v>
      </c>
      <c r="C38" s="186">
        <f>SUM('Табл5+'!C37/'Табл1+'!C36*100)</f>
        <v>1.1845018450184501</v>
      </c>
      <c r="D38" s="187">
        <v>8.5600746117351356E-2</v>
      </c>
      <c r="E38" s="186">
        <v>0</v>
      </c>
      <c r="F38" s="187">
        <v>0</v>
      </c>
    </row>
    <row r="39" spans="1:6" ht="15" thickBot="1" x14ac:dyDescent="0.25">
      <c r="A39" s="491" t="s">
        <v>37</v>
      </c>
      <c r="B39" s="492"/>
      <c r="C39" s="276">
        <f>SUM('Табл5+'!C38/'Табл1+'!C37*100)</f>
        <v>44.444226482389666</v>
      </c>
      <c r="D39" s="355">
        <v>1.2295286923834468</v>
      </c>
      <c r="E39" s="276">
        <f>SUM('Табл5+'!E38/'Табл1+'!D37*100)</f>
        <v>62.594423320659054</v>
      </c>
      <c r="F39" s="357">
        <v>1.6486043416424536</v>
      </c>
    </row>
  </sheetData>
  <mergeCells count="6">
    <mergeCell ref="A1:F1"/>
    <mergeCell ref="A2:F2"/>
    <mergeCell ref="B3:B4"/>
    <mergeCell ref="C3:F3"/>
    <mergeCell ref="A39:B39"/>
    <mergeCell ref="A3:A4"/>
  </mergeCells>
  <conditionalFormatting sqref="D6:D39">
    <cfRule type="cellIs" dxfId="35" priority="5" stopIfTrue="1" operator="lessThan">
      <formula>0</formula>
    </cfRule>
  </conditionalFormatting>
  <conditionalFormatting sqref="F6:F39">
    <cfRule type="cellIs" dxfId="34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Layout" zoomScaleNormal="100" workbookViewId="0">
      <selection activeCell="A38" sqref="A38:E38"/>
    </sheetView>
  </sheetViews>
  <sheetFormatPr defaultRowHeight="15" x14ac:dyDescent="0.25"/>
  <cols>
    <col min="2" max="2" width="25.28515625" customWidth="1"/>
    <col min="4" max="4" width="16" customWidth="1"/>
    <col min="5" max="5" width="17.85546875" customWidth="1"/>
  </cols>
  <sheetData>
    <row r="1" spans="1:5" ht="15.75" thickBot="1" x14ac:dyDescent="0.3">
      <c r="A1" s="502" t="s">
        <v>125</v>
      </c>
      <c r="B1" s="502"/>
      <c r="C1" s="502"/>
      <c r="D1" s="502"/>
      <c r="E1" s="502"/>
    </row>
    <row r="2" spans="1:5" ht="58.5" customHeight="1" x14ac:dyDescent="0.25">
      <c r="A2" s="509" t="s">
        <v>48</v>
      </c>
      <c r="B2" s="503" t="s">
        <v>41</v>
      </c>
      <c r="C2" s="503" t="s">
        <v>126</v>
      </c>
      <c r="D2" s="503"/>
      <c r="E2" s="507" t="s">
        <v>3</v>
      </c>
    </row>
    <row r="3" spans="1:5" x14ac:dyDescent="0.25">
      <c r="A3" s="510"/>
      <c r="B3" s="504"/>
      <c r="C3" s="222" t="s">
        <v>60</v>
      </c>
      <c r="D3" s="222" t="s">
        <v>65</v>
      </c>
      <c r="E3" s="508"/>
    </row>
    <row r="4" spans="1:5" ht="15.75" thickBot="1" x14ac:dyDescent="0.3">
      <c r="A4" s="367">
        <v>1</v>
      </c>
      <c r="B4" s="368">
        <v>2</v>
      </c>
      <c r="C4" s="369">
        <v>3</v>
      </c>
      <c r="D4" s="369">
        <v>4</v>
      </c>
      <c r="E4" s="370">
        <v>5</v>
      </c>
    </row>
    <row r="5" spans="1:5" ht="12.75" customHeight="1" x14ac:dyDescent="0.25">
      <c r="A5" s="363">
        <v>1</v>
      </c>
      <c r="B5" s="364" t="s">
        <v>4</v>
      </c>
      <c r="C5" s="365">
        <f>SUM('Табл8+'!C5/'Табл1+'!C4)</f>
        <v>6.9055357142857146</v>
      </c>
      <c r="D5" s="365">
        <f>SUM('Табл8+'!D5/'Табл1+'!D4)</f>
        <v>6.1928000000000001</v>
      </c>
      <c r="E5" s="366">
        <v>1347</v>
      </c>
    </row>
    <row r="6" spans="1:5" x14ac:dyDescent="0.25">
      <c r="A6" s="195">
        <v>2</v>
      </c>
      <c r="B6" s="191" t="s">
        <v>5</v>
      </c>
      <c r="C6" s="190">
        <f>SUM('Табл8+'!C6/'Табл1+'!C5)</f>
        <v>10.136438356164385</v>
      </c>
      <c r="D6" s="190">
        <f>SUM('Табл8+'!D6/'Табл1+'!D5)</f>
        <v>14.131388888888887</v>
      </c>
      <c r="E6" s="50">
        <v>1907</v>
      </c>
    </row>
    <row r="7" spans="1:5" x14ac:dyDescent="0.25">
      <c r="A7" s="189">
        <v>3</v>
      </c>
      <c r="B7" s="191" t="s">
        <v>6</v>
      </c>
      <c r="C7" s="190">
        <f>SUM('Табл8+'!C7/'Табл1+'!C6)</f>
        <v>14.688292682926827</v>
      </c>
      <c r="D7" s="190">
        <f>SUM('Табл8+'!D7/'Табл1+'!D6)</f>
        <v>14.688292682926827</v>
      </c>
      <c r="E7" s="50">
        <v>759</v>
      </c>
    </row>
    <row r="8" spans="1:5" x14ac:dyDescent="0.25">
      <c r="A8" s="195">
        <v>4</v>
      </c>
      <c r="B8" s="191" t="s">
        <v>7</v>
      </c>
      <c r="C8" s="190">
        <f>SUM('Табл8+'!C8/'Табл1+'!C7)</f>
        <v>12.363766233766233</v>
      </c>
      <c r="D8" s="190">
        <f>SUM('Табл8+'!D8/'Табл1+'!D7)</f>
        <v>18.898800000000001</v>
      </c>
      <c r="E8" s="50">
        <v>1611</v>
      </c>
    </row>
    <row r="9" spans="1:5" x14ac:dyDescent="0.25">
      <c r="A9" s="189">
        <v>5</v>
      </c>
      <c r="B9" s="191" t="s">
        <v>8</v>
      </c>
      <c r="C9" s="190">
        <f>SUM('Табл8+'!C9/'Табл1+'!C8)</f>
        <v>8.340733590733592</v>
      </c>
      <c r="D9" s="190">
        <f>SUM('Табл8+'!D9/'Табл1+'!D8)</f>
        <v>7.712769230769231</v>
      </c>
      <c r="E9" s="50">
        <v>4344</v>
      </c>
    </row>
    <row r="10" spans="1:5" x14ac:dyDescent="0.25">
      <c r="A10" s="195">
        <v>6</v>
      </c>
      <c r="B10" s="191" t="s">
        <v>9</v>
      </c>
      <c r="C10" s="190">
        <f>SUM('Табл8+'!C10/'Табл1+'!C9)</f>
        <v>5.2584388185654012</v>
      </c>
      <c r="D10" s="190">
        <f>SUM('Табл8+'!D10/'Табл1+'!D9)</f>
        <v>4.4202399999999997</v>
      </c>
      <c r="E10" s="50">
        <v>648</v>
      </c>
    </row>
    <row r="11" spans="1:5" x14ac:dyDescent="0.25">
      <c r="A11" s="189">
        <v>7</v>
      </c>
      <c r="B11" s="191" t="s">
        <v>10</v>
      </c>
      <c r="C11" s="190">
        <f>SUM('Табл8+'!C11/'Табл1+'!C10)</f>
        <v>7.2847533632286972</v>
      </c>
      <c r="D11" s="190">
        <f>SUM('Табл8+'!D11/'Табл1+'!D10)</f>
        <v>9.9644144144144136</v>
      </c>
      <c r="E11" s="50">
        <v>1943</v>
      </c>
    </row>
    <row r="12" spans="1:5" x14ac:dyDescent="0.25">
      <c r="A12" s="195">
        <v>8</v>
      </c>
      <c r="B12" s="191" t="s">
        <v>11</v>
      </c>
      <c r="C12" s="190">
        <f>SUM('Табл8+'!C12/'Табл1+'!C11)</f>
        <v>10.452950819672131</v>
      </c>
      <c r="D12" s="190">
        <f>SUM('Табл8+'!D12/'Табл1+'!D11)</f>
        <v>13.328965517241381</v>
      </c>
      <c r="E12" s="50">
        <v>2120</v>
      </c>
    </row>
    <row r="13" spans="1:5" x14ac:dyDescent="0.25">
      <c r="A13" s="189">
        <v>9</v>
      </c>
      <c r="B13" s="191" t="s">
        <v>12</v>
      </c>
      <c r="C13" s="190">
        <f>SUM('Табл8+'!C13/'Табл1+'!C12)</f>
        <v>6.3197468354430377</v>
      </c>
      <c r="D13" s="190">
        <f>SUM('Табл8+'!D13/'Табл1+'!D12)</f>
        <v>7.6517901234567915</v>
      </c>
      <c r="E13" s="50">
        <v>3519</v>
      </c>
    </row>
    <row r="14" spans="1:5" x14ac:dyDescent="0.25">
      <c r="A14" s="195">
        <v>10</v>
      </c>
      <c r="B14" s="191" t="s">
        <v>13</v>
      </c>
      <c r="C14" s="190">
        <f>SUM('Табл8+'!C14/'Табл1+'!C13)</f>
        <v>11.52509803921569</v>
      </c>
      <c r="D14" s="190">
        <f>SUM('Табл8+'!D14/'Табл1+'!D13)</f>
        <v>12.15516129032258</v>
      </c>
      <c r="E14" s="50">
        <v>563</v>
      </c>
    </row>
    <row r="15" spans="1:5" x14ac:dyDescent="0.25">
      <c r="A15" s="189">
        <v>11</v>
      </c>
      <c r="B15" s="191" t="s">
        <v>14</v>
      </c>
      <c r="C15" s="190">
        <f>SUM('Табл8+'!C15/'Табл1+'!C14)</f>
        <v>4.9279452054794506</v>
      </c>
      <c r="D15" s="190">
        <f>SUM('Табл8+'!D15/'Табл1+'!D14)</f>
        <v>9.2311392405063302</v>
      </c>
      <c r="E15" s="50">
        <v>2727</v>
      </c>
    </row>
    <row r="16" spans="1:5" x14ac:dyDescent="0.25">
      <c r="A16" s="195">
        <v>12</v>
      </c>
      <c r="B16" s="191" t="s">
        <v>15</v>
      </c>
      <c r="C16" s="190">
        <f>SUM('Табл8+'!C16/'Табл1+'!C15)</f>
        <v>13.530985915492957</v>
      </c>
      <c r="D16" s="190">
        <f>SUM('Табл8+'!D16/'Табл1+'!D15)</f>
        <v>13.530985915492957</v>
      </c>
      <c r="E16" s="50">
        <v>775</v>
      </c>
    </row>
    <row r="17" spans="1:5" x14ac:dyDescent="0.25">
      <c r="A17" s="189">
        <v>13</v>
      </c>
      <c r="B17" s="191" t="s">
        <v>16</v>
      </c>
      <c r="C17" s="190">
        <f>SUM('Табл8+'!C17/'Табл1+'!C16)</f>
        <v>5.6576344086021502</v>
      </c>
      <c r="D17" s="190">
        <f>SUM('Табл8+'!D17/'Табл1+'!D16)</f>
        <v>8.6264571428571433</v>
      </c>
      <c r="E17" s="50">
        <v>2519</v>
      </c>
    </row>
    <row r="18" spans="1:5" x14ac:dyDescent="0.25">
      <c r="A18" s="195">
        <v>14</v>
      </c>
      <c r="B18" s="191" t="s">
        <v>17</v>
      </c>
      <c r="C18" s="190">
        <f>SUM('Табл8+'!C18/'Табл1+'!C17)</f>
        <v>4.5163321799307958</v>
      </c>
      <c r="D18" s="190">
        <f>SUM('Табл8+'!D18/'Табл1+'!D17)</f>
        <v>10.149459459459457</v>
      </c>
      <c r="E18" s="50">
        <v>1494</v>
      </c>
    </row>
    <row r="19" spans="1:5" x14ac:dyDescent="0.25">
      <c r="A19" s="189">
        <v>15</v>
      </c>
      <c r="B19" s="191" t="s">
        <v>18</v>
      </c>
      <c r="C19" s="190">
        <f>SUM('Табл8+'!C19/'Табл1+'!C18)</f>
        <v>5.3460817717206117</v>
      </c>
      <c r="D19" s="190">
        <f>SUM('Табл8+'!D19/'Табл1+'!D18)</f>
        <v>5.0067461669505953</v>
      </c>
      <c r="E19" s="50">
        <v>8023</v>
      </c>
    </row>
    <row r="20" spans="1:5" x14ac:dyDescent="0.25">
      <c r="A20" s="195">
        <v>16</v>
      </c>
      <c r="B20" s="191" t="s">
        <v>19</v>
      </c>
      <c r="C20" s="190">
        <f>SUM('Табл8+'!C20/'Табл1+'!C19)</f>
        <v>6.8552525252525243</v>
      </c>
      <c r="D20" s="190">
        <f>SUM('Табл8+'!D20/'Табл1+'!D19)</f>
        <v>3.2108823529411765</v>
      </c>
      <c r="E20" s="50">
        <v>1490</v>
      </c>
    </row>
    <row r="21" spans="1:5" x14ac:dyDescent="0.25">
      <c r="A21" s="189">
        <v>17</v>
      </c>
      <c r="B21" s="191" t="s">
        <v>20</v>
      </c>
      <c r="C21" s="190">
        <f>SUM('Табл8+'!C21/'Табл1+'!C20)</f>
        <v>10.243831168831168</v>
      </c>
      <c r="D21" s="190">
        <f>SUM('Табл8+'!D21/'Табл1+'!D20)</f>
        <v>11.909320388349515</v>
      </c>
      <c r="E21" s="50">
        <v>2367</v>
      </c>
    </row>
    <row r="22" spans="1:5" x14ac:dyDescent="0.25">
      <c r="A22" s="195">
        <v>18</v>
      </c>
      <c r="B22" s="191" t="s">
        <v>21</v>
      </c>
      <c r="C22" s="190">
        <f>SUM('Табл8+'!C22/'Табл1+'!C21)</f>
        <v>15.200925925925926</v>
      </c>
      <c r="D22" s="190">
        <f>SUM('Табл8+'!D22/'Табл1+'!D21)</f>
        <v>12.404691358024689</v>
      </c>
      <c r="E22" s="50">
        <v>1727</v>
      </c>
    </row>
    <row r="23" spans="1:5" x14ac:dyDescent="0.25">
      <c r="A23" s="189">
        <v>19</v>
      </c>
      <c r="B23" s="191" t="s">
        <v>22</v>
      </c>
      <c r="C23" s="190">
        <f>SUM('Табл8+'!C23/'Табл1+'!C22)</f>
        <v>4.6721689059500964</v>
      </c>
      <c r="D23" s="190">
        <f>SUM('Табл8+'!D23/'Табл1+'!D22)</f>
        <v>7.1958260869565214</v>
      </c>
      <c r="E23" s="50">
        <v>2524</v>
      </c>
    </row>
    <row r="24" spans="1:5" x14ac:dyDescent="0.25">
      <c r="A24" s="195">
        <v>20</v>
      </c>
      <c r="B24" s="191" t="s">
        <v>23</v>
      </c>
      <c r="C24" s="190">
        <f>SUM('Табл8+'!C24/'Табл1+'!C23)</f>
        <v>8.8462307692307682</v>
      </c>
      <c r="D24" s="190">
        <f>SUM('Табл8+'!D24/'Табл1+'!D23)</f>
        <v>9.4153092783505148</v>
      </c>
      <c r="E24" s="50">
        <v>1363</v>
      </c>
    </row>
    <row r="25" spans="1:5" x14ac:dyDescent="0.25">
      <c r="A25" s="189">
        <v>21</v>
      </c>
      <c r="B25" s="191" t="s">
        <v>24</v>
      </c>
      <c r="C25" s="190">
        <f>SUM('Табл8+'!C25/'Табл1+'!C24)</f>
        <v>6.2335294117647049</v>
      </c>
      <c r="D25" s="190">
        <f>SUM('Табл8+'!D25/'Табл1+'!D24)</f>
        <v>5.9278151260504206</v>
      </c>
      <c r="E25" s="50">
        <v>1423</v>
      </c>
    </row>
    <row r="26" spans="1:5" x14ac:dyDescent="0.25">
      <c r="A26" s="195">
        <v>22</v>
      </c>
      <c r="B26" s="191" t="s">
        <v>25</v>
      </c>
      <c r="C26" s="190">
        <f>SUM('Табл8+'!C26/'Табл1+'!C25)</f>
        <v>9.5605747126436782</v>
      </c>
      <c r="D26" s="190">
        <f>SUM('Табл8+'!D26/'Табл1+'!D25)</f>
        <v>12.128372093023255</v>
      </c>
      <c r="E26" s="50">
        <v>330</v>
      </c>
    </row>
    <row r="27" spans="1:5" x14ac:dyDescent="0.25">
      <c r="A27" s="189">
        <v>23</v>
      </c>
      <c r="B27" s="191" t="s">
        <v>26</v>
      </c>
      <c r="C27" s="190">
        <f>SUM('Табл8+'!C27/'Табл1+'!C26)</f>
        <v>13.205205479452054</v>
      </c>
      <c r="D27" s="190">
        <f>SUM('Табл8+'!D27/'Табл1+'!D26)</f>
        <v>13.646170212765959</v>
      </c>
      <c r="E27" s="50">
        <v>1089</v>
      </c>
    </row>
    <row r="28" spans="1:5" x14ac:dyDescent="0.25">
      <c r="A28" s="195">
        <v>24</v>
      </c>
      <c r="B28" s="191" t="s">
        <v>27</v>
      </c>
      <c r="C28" s="190">
        <f>SUM('Табл8+'!C28/'Табл1+'!C27)</f>
        <v>12.132549019607843</v>
      </c>
      <c r="D28" s="190">
        <f>SUM('Табл8+'!D28/'Табл1+'!D27)</f>
        <v>12.754482758620689</v>
      </c>
      <c r="E28" s="50">
        <v>3126</v>
      </c>
    </row>
    <row r="29" spans="1:5" x14ac:dyDescent="0.25">
      <c r="A29" s="189">
        <v>25</v>
      </c>
      <c r="B29" s="191" t="s">
        <v>28</v>
      </c>
      <c r="C29" s="190">
        <f>SUM('Табл8+'!C29/'Табл1+'!C28)</f>
        <v>6.3512169312169311</v>
      </c>
      <c r="D29" s="190">
        <f>SUM('Табл8+'!D29/'Табл1+'!D28)</f>
        <v>10.031257861635217</v>
      </c>
      <c r="E29" s="50">
        <v>2994</v>
      </c>
    </row>
    <row r="30" spans="1:5" x14ac:dyDescent="0.25">
      <c r="A30" s="195">
        <v>26</v>
      </c>
      <c r="B30" s="191" t="s">
        <v>29</v>
      </c>
      <c r="C30" s="190">
        <f>SUM('Табл8+'!C30/'Табл1+'!C29)</f>
        <v>2.6066666666666669</v>
      </c>
      <c r="D30" s="190">
        <v>0</v>
      </c>
      <c r="E30" s="49">
        <v>1266</v>
      </c>
    </row>
    <row r="31" spans="1:5" x14ac:dyDescent="0.25">
      <c r="A31" s="189">
        <v>27</v>
      </c>
      <c r="B31" s="191" t="s">
        <v>30</v>
      </c>
      <c r="C31" s="190">
        <f>SUM('Табл8+'!C31/'Табл1+'!C30)</f>
        <v>5.964072847682119</v>
      </c>
      <c r="D31" s="190">
        <v>0</v>
      </c>
      <c r="E31" s="49">
        <v>2420</v>
      </c>
    </row>
    <row r="32" spans="1:5" x14ac:dyDescent="0.25">
      <c r="A32" s="195">
        <v>28</v>
      </c>
      <c r="B32" s="191" t="s">
        <v>31</v>
      </c>
      <c r="C32" s="190">
        <f>SUM('Табл8+'!C32/'Табл1+'!C31)</f>
        <v>0.97496846011131733</v>
      </c>
      <c r="D32" s="190">
        <v>0</v>
      </c>
      <c r="E32" s="50">
        <v>6307</v>
      </c>
    </row>
    <row r="33" spans="1:5" x14ac:dyDescent="0.25">
      <c r="A33" s="189">
        <v>29</v>
      </c>
      <c r="B33" s="191" t="s">
        <v>32</v>
      </c>
      <c r="C33" s="190">
        <f>SUM('Табл8+'!C33/'Табл1+'!C32)</f>
        <v>0.46722263450834878</v>
      </c>
      <c r="D33" s="190">
        <v>0</v>
      </c>
      <c r="E33" s="50">
        <v>3979</v>
      </c>
    </row>
    <row r="34" spans="1:5" x14ac:dyDescent="0.25">
      <c r="A34" s="195">
        <v>30</v>
      </c>
      <c r="B34" s="191" t="s">
        <v>33</v>
      </c>
      <c r="C34" s="190">
        <f>SUM('Табл8+'!C34/'Табл1+'!C33)</f>
        <v>2.2526085343228202</v>
      </c>
      <c r="D34" s="190">
        <v>0</v>
      </c>
      <c r="E34" s="51">
        <v>9822</v>
      </c>
    </row>
    <row r="35" spans="1:5" x14ac:dyDescent="0.25">
      <c r="A35" s="189">
        <v>31</v>
      </c>
      <c r="B35" s="191" t="s">
        <v>34</v>
      </c>
      <c r="C35" s="190">
        <f>SUM('Табл8+'!C35/'Табл1+'!C34)</f>
        <v>0.33272356215213356</v>
      </c>
      <c r="D35" s="190">
        <v>0</v>
      </c>
      <c r="E35" s="51">
        <v>2662</v>
      </c>
    </row>
    <row r="36" spans="1:5" x14ac:dyDescent="0.25">
      <c r="A36" s="195">
        <v>32</v>
      </c>
      <c r="B36" s="191" t="s">
        <v>35</v>
      </c>
      <c r="C36" s="190">
        <f>SUM('Табл8+'!C36/'Табл1+'!C35)</f>
        <v>0.17439703153988867</v>
      </c>
      <c r="D36" s="190">
        <v>0</v>
      </c>
      <c r="E36" s="51">
        <v>645</v>
      </c>
    </row>
    <row r="37" spans="1:5" ht="15.75" thickBot="1" x14ac:dyDescent="0.3">
      <c r="A37" s="192">
        <v>33</v>
      </c>
      <c r="B37" s="193" t="s">
        <v>36</v>
      </c>
      <c r="C37" s="194">
        <f>SUM('Табл8+'!C37/'Табл1+'!C36)</f>
        <v>0.42018450184501843</v>
      </c>
      <c r="D37" s="194">
        <v>0</v>
      </c>
      <c r="E37" s="62">
        <v>328</v>
      </c>
    </row>
    <row r="38" spans="1:5" ht="15.75" thickBot="1" x14ac:dyDescent="0.3">
      <c r="A38" s="505" t="s">
        <v>37</v>
      </c>
      <c r="B38" s="506"/>
      <c r="C38" s="371">
        <f>SUM('Табл8+'!C38/'Табл1+'!C37)</f>
        <v>5.6988916629514037</v>
      </c>
      <c r="D38" s="371">
        <f>SUM('Табл8+'!D38/'Табл1+'!D37)</f>
        <v>8.6630544993662859</v>
      </c>
      <c r="E38" s="372">
        <f>SUM(E5:E37)</f>
        <v>80161</v>
      </c>
    </row>
  </sheetData>
  <mergeCells count="6">
    <mergeCell ref="A1:E1"/>
    <mergeCell ref="B2:B3"/>
    <mergeCell ref="C2:D2"/>
    <mergeCell ref="A38:B38"/>
    <mergeCell ref="E2:E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21</vt:i4>
      </vt:variant>
    </vt:vector>
  </HeadingPairs>
  <TitlesOfParts>
    <vt:vector size="45" baseType="lpstr">
      <vt:lpstr>Тит.л.</vt:lpstr>
      <vt:lpstr>Оглавление</vt:lpstr>
      <vt:lpstr>Табл1+</vt:lpstr>
      <vt:lpstr>Табл2+</vt:lpstr>
      <vt:lpstr>Табл3+</vt:lpstr>
      <vt:lpstr>Табл4+</vt:lpstr>
      <vt:lpstr>Табл5+</vt:lpstr>
      <vt:lpstr>Табл6+</vt:lpstr>
      <vt:lpstr>Табл7+</vt:lpstr>
      <vt:lpstr>Табл8+</vt:lpstr>
      <vt:lpstr>Табл9+</vt:lpstr>
      <vt:lpstr>Табл10+</vt:lpstr>
      <vt:lpstr>Табл11+</vt:lpstr>
      <vt:lpstr>Табл12+</vt:lpstr>
      <vt:lpstr>Табл13+</vt:lpstr>
      <vt:lpstr>Табл14+</vt:lpstr>
      <vt:lpstr>Табл15+</vt:lpstr>
      <vt:lpstr>Табл16+</vt:lpstr>
      <vt:lpstr>Табл17+</vt:lpstr>
      <vt:lpstr>Табл18+</vt:lpstr>
      <vt:lpstr>Табл19+</vt:lpstr>
      <vt:lpstr>Табл20+</vt:lpstr>
      <vt:lpstr>Табл21+</vt:lpstr>
      <vt:lpstr>Лист1</vt:lpstr>
      <vt:lpstr>'Табл1+'!Область_печати</vt:lpstr>
      <vt:lpstr>'Табл10+'!Область_печати</vt:lpstr>
      <vt:lpstr>'Табл11+'!Область_печати</vt:lpstr>
      <vt:lpstr>'Табл12+'!Область_печати</vt:lpstr>
      <vt:lpstr>'Табл13+'!Область_печати</vt:lpstr>
      <vt:lpstr>'Табл14+'!Область_печати</vt:lpstr>
      <vt:lpstr>'Табл15+'!Область_печати</vt:lpstr>
      <vt:lpstr>'Табл16+'!Область_печати</vt:lpstr>
      <vt:lpstr>'Табл17+'!Область_печати</vt:lpstr>
      <vt:lpstr>'Табл18+'!Область_печати</vt:lpstr>
      <vt:lpstr>'Табл19+'!Область_печати</vt:lpstr>
      <vt:lpstr>'Табл2+'!Область_печати</vt:lpstr>
      <vt:lpstr>'Табл20+'!Область_печати</vt:lpstr>
      <vt:lpstr>'Табл21+'!Область_печати</vt:lpstr>
      <vt:lpstr>'Табл3+'!Область_печати</vt:lpstr>
      <vt:lpstr>'Табл5+'!Область_печати</vt:lpstr>
      <vt:lpstr>'Табл6+'!Область_печати</vt:lpstr>
      <vt:lpstr>'Табл7+'!Область_печати</vt:lpstr>
      <vt:lpstr>'Табл8+'!Область_печати</vt:lpstr>
      <vt:lpstr>'Табл9+'!Область_печати</vt:lpstr>
      <vt:lpstr>Тит.л.!Область_печати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zav-nmo</dc:creator>
  <cp:lastModifiedBy>User</cp:lastModifiedBy>
  <cp:lastPrinted>2019-03-12T14:36:36Z</cp:lastPrinted>
  <dcterms:created xsi:type="dcterms:W3CDTF">2017-11-10T08:58:07Z</dcterms:created>
  <dcterms:modified xsi:type="dcterms:W3CDTF">2019-03-21T07:54:49Z</dcterms:modified>
</cp:coreProperties>
</file>